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8A33C5F3-7CFD-4146-AFFF-F2D648000D6B}" xr6:coauthVersionLast="47" xr6:coauthVersionMax="47" xr10:uidLastSave="{00000000-0000-0000-0000-000000000000}"/>
  <bookViews>
    <workbookView xWindow="390" yWindow="390" windowWidth="17190" windowHeight="15465" xr2:uid="{AB8AA7F0-8C18-4DB3-8407-B9ED3D5708A1}"/>
  </bookViews>
  <sheets>
    <sheet name="Sheet2" sheetId="2" r:id="rId1"/>
  </sheets>
  <definedNames>
    <definedName name="_xlnm.Print_Titles" localSheetId="0">Sheet2!$5:$8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65" i="2" l="1"/>
  <c r="H68" i="2"/>
  <c r="K68" i="2"/>
  <c r="Q68" i="2"/>
  <c r="T68" i="2"/>
  <c r="W68" i="2"/>
  <c r="Z68" i="2"/>
  <c r="AC68" i="2"/>
  <c r="AF68" i="2"/>
  <c r="AI68" i="2"/>
  <c r="AL68" i="2"/>
  <c r="AO68" i="2"/>
  <c r="AR68" i="2"/>
  <c r="AU68" i="2"/>
  <c r="CA68" i="2"/>
  <c r="CD68" i="2"/>
  <c r="CG68" i="2"/>
  <c r="CJ68" i="2"/>
  <c r="CM68" i="2"/>
  <c r="CP68" i="2"/>
  <c r="CS68" i="2"/>
  <c r="CV68" i="2"/>
  <c r="CY68" i="2"/>
  <c r="DB68" i="2"/>
  <c r="DE68" i="2"/>
  <c r="DH68" i="2"/>
  <c r="DK68" i="2"/>
  <c r="DN68" i="2"/>
  <c r="DQ68" i="2"/>
  <c r="DT68" i="2"/>
  <c r="DW68" i="2"/>
  <c r="DZ68" i="2"/>
  <c r="EC68" i="2"/>
  <c r="EF68" i="2"/>
  <c r="EI68" i="2"/>
  <c r="EL68" i="2"/>
  <c r="EO68" i="2"/>
  <c r="ER68" i="2"/>
  <c r="EU68" i="2"/>
  <c r="EX68" i="2"/>
  <c r="FA68" i="2"/>
  <c r="FD68" i="2"/>
  <c r="FG68" i="2"/>
  <c r="C66" i="2"/>
  <c r="C67" i="2"/>
  <c r="D67" i="2" s="1"/>
  <c r="X65" i="2"/>
  <c r="X64" i="2" s="1"/>
  <c r="Y67" i="2"/>
  <c r="Y65" i="2" s="1"/>
  <c r="Y64" i="2" s="1"/>
  <c r="D66" i="2"/>
  <c r="F65" i="2"/>
  <c r="G66" i="2"/>
  <c r="G65" i="2" s="1"/>
  <c r="G64" i="2" s="1"/>
  <c r="EY65" i="2"/>
  <c r="EY64" i="2" s="1"/>
  <c r="EZ67" i="2"/>
  <c r="EZ65" i="2" s="1"/>
  <c r="EZ64" i="2" s="1"/>
  <c r="D54" i="2"/>
  <c r="EM65" i="2"/>
  <c r="EN66" i="2"/>
  <c r="EN54" i="2"/>
  <c r="EM54" i="2"/>
  <c r="AG65" i="2"/>
  <c r="AG64" i="2" s="1"/>
  <c r="AH67" i="2"/>
  <c r="AH65" i="2" s="1"/>
  <c r="AH64" i="2" s="1"/>
  <c r="AD65" i="2"/>
  <c r="AD64" i="2" s="1"/>
  <c r="AE67" i="2"/>
  <c r="AE65" i="2" s="1"/>
  <c r="AE64" i="2" s="1"/>
  <c r="ES65" i="2"/>
  <c r="ES64" i="2" s="1"/>
  <c r="ET67" i="2"/>
  <c r="ET65" i="2" s="1"/>
  <c r="ET64" i="2" s="1"/>
  <c r="AJ65" i="2"/>
  <c r="AJ64" i="2" s="1"/>
  <c r="AK67" i="2"/>
  <c r="AK65" i="2" s="1"/>
  <c r="AK64" i="2" s="1"/>
  <c r="R65" i="2"/>
  <c r="R64" i="2" s="1"/>
  <c r="S66" i="2"/>
  <c r="S65" i="2" s="1"/>
  <c r="S64" i="2" s="1"/>
  <c r="V65" i="2"/>
  <c r="V64" i="2" s="1"/>
  <c r="U65" i="2"/>
  <c r="U64" i="2" s="1"/>
  <c r="AB67" i="2"/>
  <c r="AB65" i="2" s="1"/>
  <c r="AB64" i="2" s="1"/>
  <c r="AA65" i="2"/>
  <c r="AA64" i="2" s="1"/>
  <c r="AB58" i="2"/>
  <c r="Y58" i="2"/>
  <c r="AE29" i="2"/>
  <c r="AE30" i="2"/>
  <c r="AE28" i="2"/>
  <c r="S29" i="2"/>
  <c r="S30" i="2"/>
  <c r="S28" i="2"/>
  <c r="C72" i="2"/>
  <c r="C70" i="2" s="1"/>
  <c r="C69" i="2" s="1"/>
  <c r="C68" i="2" s="1"/>
  <c r="C73" i="2"/>
  <c r="D74" i="2"/>
  <c r="E70" i="2"/>
  <c r="E69" i="2" s="1"/>
  <c r="E68" i="2" s="1"/>
  <c r="F70" i="2"/>
  <c r="F69" i="2" s="1"/>
  <c r="F68" i="2" s="1"/>
  <c r="G70" i="2"/>
  <c r="G69" i="2" s="1"/>
  <c r="G68" i="2" s="1"/>
  <c r="FE72" i="2"/>
  <c r="FF74" i="2"/>
  <c r="EJ72" i="2"/>
  <c r="EK74" i="2"/>
  <c r="EK72" i="2" s="1"/>
  <c r="EK70" i="2" s="1"/>
  <c r="ED72" i="2"/>
  <c r="ED70" i="2" s="1"/>
  <c r="EE74" i="2"/>
  <c r="EE72" i="2" s="1"/>
  <c r="EE70" i="2" s="1"/>
  <c r="DX72" i="2"/>
  <c r="DX70" i="2" s="1"/>
  <c r="DY74" i="2"/>
  <c r="DY72" i="2" s="1"/>
  <c r="DY70" i="2" s="1"/>
  <c r="DO72" i="2"/>
  <c r="DP74" i="2"/>
  <c r="DP72" i="2" s="1"/>
  <c r="DP70" i="2" s="1"/>
  <c r="DF72" i="2"/>
  <c r="DG74" i="2"/>
  <c r="CW72" i="2"/>
  <c r="CW70" i="2" s="1"/>
  <c r="CX74" i="2"/>
  <c r="CX72" i="2" s="1"/>
  <c r="CX70" i="2" s="1"/>
  <c r="CT72" i="2"/>
  <c r="CU74" i="2"/>
  <c r="CQ72" i="2"/>
  <c r="CR74" i="2"/>
  <c r="CN72" i="2"/>
  <c r="CO74" i="2"/>
  <c r="CK72" i="2"/>
  <c r="CL74" i="2"/>
  <c r="CL72" i="2" s="1"/>
  <c r="CL70" i="2" s="1"/>
  <c r="CE72" i="2"/>
  <c r="CF74" i="2"/>
  <c r="CF72" i="2" s="1"/>
  <c r="CF70" i="2" s="1"/>
  <c r="BY72" i="2"/>
  <c r="BZ74" i="2"/>
  <c r="BV72" i="2"/>
  <c r="BW74" i="2"/>
  <c r="BS72" i="2"/>
  <c r="BS70" i="2" s="1"/>
  <c r="BT74" i="2"/>
  <c r="BP72" i="2"/>
  <c r="BP70" i="2" s="1"/>
  <c r="BQ74" i="2"/>
  <c r="BM72" i="2"/>
  <c r="BM70" i="2" s="1"/>
  <c r="BN74" i="2"/>
  <c r="BJ72" i="2"/>
  <c r="BK74" i="2"/>
  <c r="BD72" i="2"/>
  <c r="BE74" i="2"/>
  <c r="BA72" i="2"/>
  <c r="BB74" i="2"/>
  <c r="AS72" i="2"/>
  <c r="AT74" i="2"/>
  <c r="AP72" i="2"/>
  <c r="AQ74" i="2"/>
  <c r="R70" i="2"/>
  <c r="S70" i="2"/>
  <c r="U70" i="2"/>
  <c r="V70" i="2"/>
  <c r="X70" i="2"/>
  <c r="Y70" i="2"/>
  <c r="AA70" i="2"/>
  <c r="AB70" i="2"/>
  <c r="AD70" i="2"/>
  <c r="AE70" i="2"/>
  <c r="AG70" i="2"/>
  <c r="AH70" i="2"/>
  <c r="AJ70" i="2"/>
  <c r="AK70" i="2"/>
  <c r="AM70" i="2"/>
  <c r="AN70" i="2"/>
  <c r="AP70" i="2"/>
  <c r="AS70" i="2"/>
  <c r="AV70" i="2"/>
  <c r="AW70" i="2"/>
  <c r="AX70" i="2"/>
  <c r="AY70" i="2"/>
  <c r="BA70" i="2"/>
  <c r="BD70" i="2"/>
  <c r="BG70" i="2"/>
  <c r="BH70" i="2"/>
  <c r="BJ70" i="2"/>
  <c r="BV70" i="2"/>
  <c r="BY70" i="2"/>
  <c r="CB70" i="2"/>
  <c r="CC70" i="2"/>
  <c r="CE70" i="2"/>
  <c r="CH70" i="2"/>
  <c r="CI70" i="2"/>
  <c r="CK70" i="2"/>
  <c r="CN70" i="2"/>
  <c r="CQ70" i="2"/>
  <c r="CT70" i="2"/>
  <c r="CZ70" i="2"/>
  <c r="DA70" i="2"/>
  <c r="DC70" i="2"/>
  <c r="DD70" i="2"/>
  <c r="DF70" i="2"/>
  <c r="DI70" i="2"/>
  <c r="DJ70" i="2"/>
  <c r="DL70" i="2"/>
  <c r="DM70" i="2"/>
  <c r="DO70" i="2"/>
  <c r="DR70" i="2"/>
  <c r="DS70" i="2"/>
  <c r="DU70" i="2"/>
  <c r="DV70" i="2"/>
  <c r="EA70" i="2"/>
  <c r="EB70" i="2"/>
  <c r="EG70" i="2"/>
  <c r="EH70" i="2"/>
  <c r="EJ70" i="2"/>
  <c r="EM70" i="2"/>
  <c r="EN70" i="2"/>
  <c r="EP70" i="2"/>
  <c r="EQ70" i="2"/>
  <c r="ES70" i="2"/>
  <c r="ET70" i="2"/>
  <c r="EV70" i="2"/>
  <c r="EW70" i="2"/>
  <c r="EY70" i="2"/>
  <c r="EZ70" i="2"/>
  <c r="FB70" i="2"/>
  <c r="FC70" i="2"/>
  <c r="FE70" i="2"/>
  <c r="FH70" i="2"/>
  <c r="FI70" i="2"/>
  <c r="O72" i="2"/>
  <c r="O70" i="2" s="1"/>
  <c r="N73" i="2"/>
  <c r="N69" i="2" s="1"/>
  <c r="N68" i="2" s="1"/>
  <c r="O73" i="2"/>
  <c r="Q73" i="2"/>
  <c r="R73" i="2"/>
  <c r="S73" i="2"/>
  <c r="T73" i="2"/>
  <c r="U73" i="2"/>
  <c r="V73" i="2"/>
  <c r="W73" i="2"/>
  <c r="X73" i="2"/>
  <c r="Y73" i="2"/>
  <c r="Z73" i="2"/>
  <c r="AA73" i="2"/>
  <c r="AB73" i="2"/>
  <c r="AC73" i="2"/>
  <c r="AD73" i="2"/>
  <c r="AE73" i="2"/>
  <c r="AF73" i="2"/>
  <c r="AG73" i="2"/>
  <c r="AH73" i="2"/>
  <c r="AI73" i="2"/>
  <c r="AJ73" i="2"/>
  <c r="AK73" i="2"/>
  <c r="AL73" i="2"/>
  <c r="AM73" i="2"/>
  <c r="AN73" i="2"/>
  <c r="AO73" i="2"/>
  <c r="AP73" i="2"/>
  <c r="AR73" i="2"/>
  <c r="AS73" i="2"/>
  <c r="AU73" i="2"/>
  <c r="AV73" i="2"/>
  <c r="AW73" i="2"/>
  <c r="AX73" i="2"/>
  <c r="AY73" i="2"/>
  <c r="AZ73" i="2"/>
  <c r="BA73" i="2"/>
  <c r="BC73" i="2"/>
  <c r="BD73" i="2"/>
  <c r="BF73" i="2"/>
  <c r="BG73" i="2"/>
  <c r="BH73" i="2"/>
  <c r="BI73" i="2"/>
  <c r="BJ73" i="2"/>
  <c r="BL73" i="2"/>
  <c r="BM73" i="2"/>
  <c r="BO73" i="2"/>
  <c r="BP73" i="2"/>
  <c r="BR73" i="2"/>
  <c r="BS73" i="2"/>
  <c r="BU73" i="2"/>
  <c r="BV73" i="2"/>
  <c r="BX73" i="2"/>
  <c r="BY73" i="2"/>
  <c r="CA73" i="2"/>
  <c r="CB73" i="2"/>
  <c r="CC73" i="2"/>
  <c r="CD73" i="2"/>
  <c r="CE73" i="2"/>
  <c r="CF73" i="2"/>
  <c r="CG73" i="2"/>
  <c r="CH73" i="2"/>
  <c r="CI73" i="2"/>
  <c r="CJ73" i="2"/>
  <c r="CK73" i="2"/>
  <c r="CL73" i="2"/>
  <c r="CM73" i="2"/>
  <c r="CN73" i="2"/>
  <c r="CP73" i="2"/>
  <c r="CQ73" i="2"/>
  <c r="CS73" i="2"/>
  <c r="CT73" i="2"/>
  <c r="CV73" i="2"/>
  <c r="CW73" i="2"/>
  <c r="CX73" i="2"/>
  <c r="CY73" i="2"/>
  <c r="CZ73" i="2"/>
  <c r="DA73" i="2"/>
  <c r="DB73" i="2"/>
  <c r="DC73" i="2"/>
  <c r="DD73" i="2"/>
  <c r="DE73" i="2"/>
  <c r="DF73" i="2"/>
  <c r="DH73" i="2"/>
  <c r="DI73" i="2"/>
  <c r="DJ73" i="2"/>
  <c r="DK73" i="2"/>
  <c r="DL73" i="2"/>
  <c r="DM73" i="2"/>
  <c r="DN73" i="2"/>
  <c r="DO73" i="2"/>
  <c r="DP73" i="2"/>
  <c r="DQ73" i="2"/>
  <c r="DR73" i="2"/>
  <c r="DS73" i="2"/>
  <c r="DT73" i="2"/>
  <c r="DU73" i="2"/>
  <c r="DV73" i="2"/>
  <c r="DW73" i="2"/>
  <c r="DX73" i="2"/>
  <c r="DY73" i="2"/>
  <c r="DZ73" i="2"/>
  <c r="EA73" i="2"/>
  <c r="EB73" i="2"/>
  <c r="EC73" i="2"/>
  <c r="ED73" i="2"/>
  <c r="EE73" i="2"/>
  <c r="EF73" i="2"/>
  <c r="EG73" i="2"/>
  <c r="EH73" i="2"/>
  <c r="EI73" i="2"/>
  <c r="EJ73" i="2"/>
  <c r="EK73" i="2"/>
  <c r="EL73" i="2"/>
  <c r="EM73" i="2"/>
  <c r="EN73" i="2"/>
  <c r="EO73" i="2"/>
  <c r="EP73" i="2"/>
  <c r="EQ73" i="2"/>
  <c r="ER73" i="2"/>
  <c r="ES73" i="2"/>
  <c r="ET73" i="2"/>
  <c r="EU73" i="2"/>
  <c r="EV73" i="2"/>
  <c r="EW73" i="2"/>
  <c r="EX73" i="2"/>
  <c r="EY73" i="2"/>
  <c r="EZ73" i="2"/>
  <c r="FA73" i="2"/>
  <c r="FB73" i="2"/>
  <c r="FC73" i="2"/>
  <c r="FD73" i="2"/>
  <c r="FE73" i="2"/>
  <c r="FG73" i="2"/>
  <c r="FH73" i="2"/>
  <c r="FI73" i="2"/>
  <c r="FJ73" i="2"/>
  <c r="P74" i="2"/>
  <c r="L72" i="2"/>
  <c r="L70" i="2" s="1"/>
  <c r="L73" i="2"/>
  <c r="M74" i="2"/>
  <c r="I72" i="2"/>
  <c r="I73" i="2"/>
  <c r="J74" i="2"/>
  <c r="J73" i="2" s="1"/>
  <c r="AP69" i="2" l="1"/>
  <c r="AP68" i="2" s="1"/>
  <c r="AS69" i="2"/>
  <c r="AS68" i="2" s="1"/>
  <c r="BA69" i="2"/>
  <c r="BA68" i="2" s="1"/>
  <c r="BD69" i="2"/>
  <c r="BD68" i="2" s="1"/>
  <c r="BJ69" i="2"/>
  <c r="BJ68" i="2" s="1"/>
  <c r="BV69" i="2"/>
  <c r="BV68" i="2" s="1"/>
  <c r="BY69" i="2"/>
  <c r="BY68" i="2" s="1"/>
  <c r="CE69" i="2"/>
  <c r="CE68" i="2" s="1"/>
  <c r="CK69" i="2"/>
  <c r="CK68" i="2" s="1"/>
  <c r="CN69" i="2"/>
  <c r="CN68" i="2" s="1"/>
  <c r="CQ69" i="2"/>
  <c r="CQ68" i="2" s="1"/>
  <c r="CT69" i="2"/>
  <c r="CT68" i="2" s="1"/>
  <c r="DO69" i="2"/>
  <c r="DO68" i="2" s="1"/>
  <c r="EJ69" i="2"/>
  <c r="EJ68" i="2" s="1"/>
  <c r="BW72" i="2"/>
  <c r="BW70" i="2" s="1"/>
  <c r="BW69" i="2" s="1"/>
  <c r="BW68" i="2" s="1"/>
  <c r="BW73" i="2"/>
  <c r="BT72" i="2"/>
  <c r="BT70" i="2" s="1"/>
  <c r="BT73" i="2"/>
  <c r="BQ72" i="2"/>
  <c r="BQ70" i="2" s="1"/>
  <c r="BQ73" i="2"/>
  <c r="BN72" i="2"/>
  <c r="BN70" i="2" s="1"/>
  <c r="BN69" i="2" s="1"/>
  <c r="BN68" i="2" s="1"/>
  <c r="BN73" i="2"/>
  <c r="BB72" i="2"/>
  <c r="BB70" i="2" s="1"/>
  <c r="BB69" i="2" s="1"/>
  <c r="BB68" i="2" s="1"/>
  <c r="BB73" i="2"/>
  <c r="AT72" i="2"/>
  <c r="AT70" i="2" s="1"/>
  <c r="AT69" i="2" s="1"/>
  <c r="AT68" i="2" s="1"/>
  <c r="AT73" i="2"/>
  <c r="AQ72" i="2"/>
  <c r="AQ70" i="2" s="1"/>
  <c r="AQ73" i="2"/>
  <c r="FF72" i="2"/>
  <c r="FF70" i="2" s="1"/>
  <c r="FF73" i="2"/>
  <c r="F64" i="2"/>
  <c r="C64" i="2" s="1"/>
  <c r="D65" i="2"/>
  <c r="FE69" i="2"/>
  <c r="FE68" i="2" s="1"/>
  <c r="EM64" i="2"/>
  <c r="EN65" i="2"/>
  <c r="EN64" i="2" s="1"/>
  <c r="AZ69" i="2"/>
  <c r="AZ68" i="2" s="1"/>
  <c r="BC69" i="2"/>
  <c r="BC68" i="2" s="1"/>
  <c r="BF69" i="2"/>
  <c r="BF68" i="2" s="1"/>
  <c r="BG69" i="2"/>
  <c r="BG68" i="2" s="1"/>
  <c r="BH69" i="2"/>
  <c r="BH68" i="2" s="1"/>
  <c r="BI69" i="2"/>
  <c r="BI68" i="2" s="1"/>
  <c r="BL69" i="2"/>
  <c r="BL68" i="2" s="1"/>
  <c r="BO69" i="2"/>
  <c r="BO68" i="2" s="1"/>
  <c r="BR69" i="2"/>
  <c r="BR68" i="2" s="1"/>
  <c r="BU69" i="2"/>
  <c r="BU68" i="2" s="1"/>
  <c r="BX69" i="2"/>
  <c r="BX68" i="2" s="1"/>
  <c r="CB69" i="2"/>
  <c r="CB68" i="2" s="1"/>
  <c r="CC69" i="2"/>
  <c r="CC68" i="2" s="1"/>
  <c r="CH69" i="2"/>
  <c r="CH68" i="2" s="1"/>
  <c r="CI69" i="2"/>
  <c r="CI68" i="2" s="1"/>
  <c r="CZ69" i="2"/>
  <c r="CZ68" i="2" s="1"/>
  <c r="DA69" i="2"/>
  <c r="DA68" i="2" s="1"/>
  <c r="DC69" i="2"/>
  <c r="DC68" i="2" s="1"/>
  <c r="DD69" i="2"/>
  <c r="DD68" i="2" s="1"/>
  <c r="DI69" i="2"/>
  <c r="DI68" i="2" s="1"/>
  <c r="DJ69" i="2"/>
  <c r="DJ68" i="2" s="1"/>
  <c r="DL69" i="2"/>
  <c r="DL68" i="2" s="1"/>
  <c r="DM69" i="2"/>
  <c r="DM68" i="2" s="1"/>
  <c r="DR69" i="2"/>
  <c r="DR68" i="2" s="1"/>
  <c r="DS69" i="2"/>
  <c r="DS68" i="2" s="1"/>
  <c r="DU69" i="2"/>
  <c r="DU68" i="2" s="1"/>
  <c r="DV69" i="2"/>
  <c r="DV68" i="2" s="1"/>
  <c r="EA69" i="2"/>
  <c r="EA68" i="2" s="1"/>
  <c r="EB69" i="2"/>
  <c r="EB68" i="2" s="1"/>
  <c r="EG69" i="2"/>
  <c r="EG68" i="2" s="1"/>
  <c r="EH69" i="2"/>
  <c r="EH68" i="2" s="1"/>
  <c r="EM69" i="2"/>
  <c r="EM68" i="2" s="1"/>
  <c r="EN69" i="2"/>
  <c r="EN68" i="2" s="1"/>
  <c r="EP69" i="2"/>
  <c r="EP68" i="2" s="1"/>
  <c r="EQ69" i="2"/>
  <c r="EQ68" i="2" s="1"/>
  <c r="ES69" i="2"/>
  <c r="ES68" i="2" s="1"/>
  <c r="ET69" i="2"/>
  <c r="ET68" i="2" s="1"/>
  <c r="EV69" i="2"/>
  <c r="EV68" i="2" s="1"/>
  <c r="EW69" i="2"/>
  <c r="EW68" i="2" s="1"/>
  <c r="EY69" i="2"/>
  <c r="EY68" i="2" s="1"/>
  <c r="EZ69" i="2"/>
  <c r="EZ68" i="2" s="1"/>
  <c r="FB69" i="2"/>
  <c r="FB68" i="2" s="1"/>
  <c r="FC69" i="2"/>
  <c r="FC68" i="2" s="1"/>
  <c r="FH69" i="2"/>
  <c r="FH68" i="2" s="1"/>
  <c r="FI69" i="2"/>
  <c r="FI68" i="2" s="1"/>
  <c r="O69" i="2"/>
  <c r="O68" i="2" s="1"/>
  <c r="L69" i="2"/>
  <c r="L68" i="2" s="1"/>
  <c r="FF69" i="2"/>
  <c r="FF68" i="2" s="1"/>
  <c r="EE69" i="2"/>
  <c r="EE68" i="2" s="1"/>
  <c r="DY69" i="2"/>
  <c r="DY68" i="2" s="1"/>
  <c r="DP69" i="2"/>
  <c r="DP68" i="2" s="1"/>
  <c r="CF69" i="2"/>
  <c r="CF68" i="2" s="1"/>
  <c r="R69" i="2"/>
  <c r="R68" i="2" s="1"/>
  <c r="S69" i="2"/>
  <c r="S68" i="2" s="1"/>
  <c r="U69" i="2"/>
  <c r="U68" i="2" s="1"/>
  <c r="V69" i="2"/>
  <c r="V68" i="2" s="1"/>
  <c r="X69" i="2"/>
  <c r="X68" i="2" s="1"/>
  <c r="Y69" i="2"/>
  <c r="Y68" i="2" s="1"/>
  <c r="AA69" i="2"/>
  <c r="AA68" i="2" s="1"/>
  <c r="AB69" i="2"/>
  <c r="AB68" i="2" s="1"/>
  <c r="AD69" i="2"/>
  <c r="AD68" i="2" s="1"/>
  <c r="AE69" i="2"/>
  <c r="AE68" i="2" s="1"/>
  <c r="AG69" i="2"/>
  <c r="AG68" i="2" s="1"/>
  <c r="AH69" i="2"/>
  <c r="AH68" i="2" s="1"/>
  <c r="AJ69" i="2"/>
  <c r="AJ68" i="2" s="1"/>
  <c r="AK69" i="2"/>
  <c r="AK68" i="2" s="1"/>
  <c r="AM69" i="2"/>
  <c r="AM68" i="2" s="1"/>
  <c r="AN69" i="2"/>
  <c r="AN68" i="2" s="1"/>
  <c r="AV69" i="2"/>
  <c r="AV68" i="2" s="1"/>
  <c r="AW69" i="2"/>
  <c r="AW68" i="2" s="1"/>
  <c r="AX69" i="2"/>
  <c r="AX68" i="2" s="1"/>
  <c r="AY69" i="2"/>
  <c r="AY68" i="2" s="1"/>
  <c r="D72" i="2"/>
  <c r="D70" i="2" s="1"/>
  <c r="D73" i="2"/>
  <c r="ED69" i="2"/>
  <c r="ED68" i="2" s="1"/>
  <c r="EK69" i="2"/>
  <c r="EK68" i="2" s="1"/>
  <c r="DG73" i="2"/>
  <c r="DG72" i="2"/>
  <c r="DG70" i="2" s="1"/>
  <c r="DG69" i="2" s="1"/>
  <c r="DG68" i="2" s="1"/>
  <c r="CU73" i="2"/>
  <c r="CU72" i="2"/>
  <c r="CU70" i="2" s="1"/>
  <c r="CR73" i="2"/>
  <c r="CR72" i="2"/>
  <c r="CR70" i="2" s="1"/>
  <c r="CR69" i="2" s="1"/>
  <c r="CR68" i="2" s="1"/>
  <c r="CO73" i="2"/>
  <c r="CO72" i="2"/>
  <c r="CO70" i="2" s="1"/>
  <c r="BZ73" i="2"/>
  <c r="BZ72" i="2"/>
  <c r="BZ70" i="2" s="1"/>
  <c r="BK73" i="2"/>
  <c r="BK72" i="2"/>
  <c r="BK70" i="2" s="1"/>
  <c r="BK69" i="2" s="1"/>
  <c r="BK68" i="2" s="1"/>
  <c r="BE73" i="2"/>
  <c r="BE72" i="2"/>
  <c r="BE70" i="2" s="1"/>
  <c r="BE69" i="2" s="1"/>
  <c r="BE68" i="2" s="1"/>
  <c r="P72" i="2"/>
  <c r="P70" i="2" s="1"/>
  <c r="P73" i="2"/>
  <c r="M73" i="2"/>
  <c r="M72" i="2"/>
  <c r="M70" i="2" s="1"/>
  <c r="M69" i="2" s="1"/>
  <c r="M68" i="2" s="1"/>
  <c r="J72" i="2"/>
  <c r="J70" i="2" s="1"/>
  <c r="J69" i="2" s="1"/>
  <c r="J68" i="2" s="1"/>
  <c r="I70" i="2"/>
  <c r="I69" i="2" s="1"/>
  <c r="I68" i="2" s="1"/>
  <c r="DX69" i="2"/>
  <c r="DX68" i="2" s="1"/>
  <c r="DF69" i="2"/>
  <c r="DF68" i="2" s="1"/>
  <c r="CX69" i="2"/>
  <c r="CX68" i="2" s="1"/>
  <c r="CW69" i="2"/>
  <c r="CW68" i="2" s="1"/>
  <c r="CU69" i="2"/>
  <c r="CU68" i="2" s="1"/>
  <c r="CO69" i="2"/>
  <c r="CO68" i="2" s="1"/>
  <c r="CL69" i="2"/>
  <c r="CL68" i="2" s="1"/>
  <c r="BZ69" i="2"/>
  <c r="BZ68" i="2" s="1"/>
  <c r="BT69" i="2"/>
  <c r="BT68" i="2" s="1"/>
  <c r="BS69" i="2"/>
  <c r="BS68" i="2" s="1"/>
  <c r="BQ69" i="2"/>
  <c r="BQ68" i="2" s="1"/>
  <c r="BP69" i="2"/>
  <c r="BP68" i="2" s="1"/>
  <c r="BM69" i="2"/>
  <c r="BM68" i="2" s="1"/>
  <c r="AQ69" i="2"/>
  <c r="AQ68" i="2" s="1"/>
  <c r="D69" i="2" l="1"/>
  <c r="D68" i="2" s="1"/>
  <c r="D64" i="2"/>
  <c r="P69" i="2"/>
  <c r="P68" i="2" s="1"/>
</calcChain>
</file>

<file path=xl/sharedStrings.xml><?xml version="1.0" encoding="utf-8"?>
<sst xmlns="http://schemas.openxmlformats.org/spreadsheetml/2006/main" count="597" uniqueCount="110">
  <si>
    <t>Tổng số liệu báo cáo quyết toán</t>
  </si>
  <si>
    <t>Tổng số liệu quyết toán được duyệt</t>
  </si>
  <si>
    <t>Chênh lệch</t>
  </si>
  <si>
    <t>A</t>
  </si>
  <si>
    <t>I</t>
  </si>
  <si>
    <t>Số thu phí, lệ phí</t>
  </si>
  <si>
    <t>II</t>
  </si>
  <si>
    <t>Chi quản lý hành chính</t>
  </si>
  <si>
    <t>III</t>
  </si>
  <si>
    <t>B</t>
  </si>
  <si>
    <t>Nguồn ngân sách trong nước</t>
  </si>
  <si>
    <t>CHỈ TIÊU</t>
  </si>
  <si>
    <t>NỘI DUNG</t>
  </si>
  <si>
    <t>Cơ quan Sở Y tế</t>
  </si>
  <si>
    <t>Đơn vị Trung tâm Y tế huyện Kim Động</t>
  </si>
  <si>
    <t>Đơn vị Trung tâm Y tế Thành phố Hưng Yên</t>
  </si>
  <si>
    <t>Đơn vị Trung tâm Y tế thị xã Mỹ Hào</t>
  </si>
  <si>
    <t>Đơn vị Trung tâm Y tế Kiến Xương</t>
  </si>
  <si>
    <t>Đơn vị Trung tâm Y tế Vũ Thư</t>
  </si>
  <si>
    <t>Đơn vị Trung tâm Y tế Tiền Hải</t>
  </si>
  <si>
    <t>Đơn vị Trung tâm Y tế Thái Bình</t>
  </si>
  <si>
    <t>Đơn vị Trung tâm Y tế Quỳnh Phụ</t>
  </si>
  <si>
    <t>Đơn vị Trung tâm Y tế Hưng Hà</t>
  </si>
  <si>
    <t>Đơn vị TRUNG TÂM Y TẾ ĐÔNG HƯNG</t>
  </si>
  <si>
    <t>Đơn vị Trung tâm bảo trợ xã hội tổng hợp Thái Bình</t>
  </si>
  <si>
    <t>Đơn vị Bệnh viện đa khoa Thái Ninh</t>
  </si>
  <si>
    <t>Đơn vị Bệnh viện đa khoa Phụ Dực</t>
  </si>
  <si>
    <t>Đơn vị Bệnh viện đa khoa Trần Lãm</t>
  </si>
  <si>
    <t>Đơn vị Bệnh viện đa khoa Nam Tiền Hải</t>
  </si>
  <si>
    <t>Đơn vị Bệnh viện đa khoa Hưng Hà Thái Bình</t>
  </si>
  <si>
    <t>Đơn vị Bệnh viện đa khoa Tiền Hải</t>
  </si>
  <si>
    <t>Đơn vị Bệnh viện nhi thái bình</t>
  </si>
  <si>
    <t>Đơn vị Bệnh viện đa khoa Đông Hưng</t>
  </si>
  <si>
    <t>Đơn vị Bệnh viện đa khoa Vũ Thư</t>
  </si>
  <si>
    <t>Đơn vị Bệnh viện đa khoa Kiến Xương</t>
  </si>
  <si>
    <t>Đơn vị Bệnh viện đa khoa Thái Thụy</t>
  </si>
  <si>
    <t>Đơn vị Bệnh viện đa khoa Quỳnh Phụ</t>
  </si>
  <si>
    <t>Đơn vị Trung tâm Y tế huyện Yên Mỹ</t>
  </si>
  <si>
    <t>Đơn vị Bệnh viện Đa khoa Thái Bình</t>
  </si>
  <si>
    <t>Đơn vị Bệnh viện Phục hồi chức năng</t>
  </si>
  <si>
    <t>Đơn vị Bệnh viện Da liễu</t>
  </si>
  <si>
    <t>Đơn vị bệnh viện sức khỏe tâm thần Thái Bình</t>
  </si>
  <si>
    <t>Đơn vị Bệnh viện Mắt Thái Bình</t>
  </si>
  <si>
    <t>Đơn vị BỆNH VIỆN PHỔI THÁI BÌNH</t>
  </si>
  <si>
    <t>Đơn vị Trung tâm Y tế huyện Tiên Lữ</t>
  </si>
  <si>
    <t>Đơn vị Bệnh viện Phổi Hưng Yên</t>
  </si>
  <si>
    <t>Đơn vị Trung tâm y tế huyện Văn Giang</t>
  </si>
  <si>
    <t>Đơn vị Bệnh viện Đa khoa tỉnh Hưng Yên</t>
  </si>
  <si>
    <t>Đơn vị Bệnh Viện Y Dược Cổ Truyền Tỉnh Hưng Yên</t>
  </si>
  <si>
    <t>Đơn vị Trung tâm bảo trợ xã hội tổng hợp Hưng Yên</t>
  </si>
  <si>
    <t>Đơn vị Trung Tâm Y Tế Huyện Phù Cừ</t>
  </si>
  <si>
    <t>Đơn vị Trung tâm Y tế huyện Văn Lâm</t>
  </si>
  <si>
    <t>Đơn vị Trung Tâm Y Tế Huyện Khoái Châu</t>
  </si>
  <si>
    <t>Đơn vị Bệnh viện Tâm thần kinh tỉnh Hưng Yên</t>
  </si>
  <si>
    <t>Đơn vị Bệnh viện Mắt Hưng Yên</t>
  </si>
  <si>
    <t>Đơn vị Trung tâm Y tế huyện Ân Thi</t>
  </si>
  <si>
    <t>Đơn vị Bệnh viện đa khoa Hưng Nhân</t>
  </si>
  <si>
    <t>Đơn vị Bệnh viện Đa khoa Phố Nối</t>
  </si>
  <si>
    <t>Đơn vị Bệnh viện Bệnh nhiệt đới tỉnh Hưng Yên</t>
  </si>
  <si>
    <t>Đơn vị Chi cục An toàn Vệ sinh Thực phẩm tỉnh Hưng Yên</t>
  </si>
  <si>
    <t>Đơn vị Chi cục Dân số - KHHGĐ tỉnh Hưng Yên</t>
  </si>
  <si>
    <t>Đơn vị Trung tâm Y tế Thái Thụy</t>
  </si>
  <si>
    <t>Đơn vị Bệnh viện Sản - Nhi tỉnh Hưng Yên</t>
  </si>
  <si>
    <t>Đơn vị Trung Tâm Pháp Y Và Giám Định Y Khoa Tỉnh Hưng Yên</t>
  </si>
  <si>
    <t>Đơn vị Trung tâm kiểm soát bệnh tật tỉnh Hưng Yên</t>
  </si>
  <si>
    <t>Đơn vị Trung tâm bảo vệ, chăm sóc sức khỏe cán bộ tỉnh Hưng Yên</t>
  </si>
  <si>
    <t>Đơn vị Trung tâm kiểm nghiệm thuốc, mỹ phẩm, thực phẩm</t>
  </si>
  <si>
    <t/>
  </si>
  <si>
    <t>- Kinh phí được giao tự chủ</t>
  </si>
  <si>
    <t>- Kinh phí không được giao tự chủ</t>
  </si>
  <si>
    <t>118</t>
  </si>
  <si>
    <t>119</t>
  </si>
  <si>
    <t>ĐƠN VỊ: SỞ  Y TẾ HƯNG YÊN</t>
  </si>
  <si>
    <t>CHƯƠNG: 423</t>
  </si>
  <si>
    <t>QUYẾT TOÁN THU-CHI NGÂN SÁCH NHÀ NƯỚC NĂM 2025</t>
  </si>
  <si>
    <t>Quyết toán chi NSNN</t>
  </si>
  <si>
    <t>Số quyết toán được duyệt chi cho từng đơn vị</t>
  </si>
  <si>
    <t>Chi sự nghiệp khoa học công nghệ, đổi mới sáng tạo và chuyển đổi số</t>
  </si>
  <si>
    <t>Quyết toán thu, chi nộp ngân sách phí lệ phí</t>
  </si>
  <si>
    <t>1</t>
  </si>
  <si>
    <t>Phí an toàn vệ sinh thực phẩm</t>
  </si>
  <si>
    <t>- Tổng số thu</t>
  </si>
  <si>
    <t>- Số phải nộp NSNN</t>
  </si>
  <si>
    <t>- Số được khấu trừ hoặc để lại</t>
  </si>
  <si>
    <t>2</t>
  </si>
  <si>
    <t>Phí cấp giấy chứng nhận giám định y khoa</t>
  </si>
  <si>
    <t>3</t>
  </si>
  <si>
    <t>Phí HNYDTN</t>
  </si>
  <si>
    <t>4</t>
  </si>
  <si>
    <t>Phí TĐ</t>
  </si>
  <si>
    <t>5</t>
  </si>
  <si>
    <t>Phí thẩm định</t>
  </si>
  <si>
    <t>6</t>
  </si>
  <si>
    <t>Phí thẩm định an toàn thực phẩm</t>
  </si>
  <si>
    <t>7</t>
  </si>
  <si>
    <t>Phí thẩm định ATTP</t>
  </si>
  <si>
    <t>8</t>
  </si>
  <si>
    <t>Phí thẩm định cơ sở đủ điều kiện VSATTP</t>
  </si>
  <si>
    <t>9</t>
  </si>
  <si>
    <t>Phí VS</t>
  </si>
  <si>
    <t>10</t>
  </si>
  <si>
    <t>Phí VSAT</t>
  </si>
  <si>
    <t>11</t>
  </si>
  <si>
    <t>Phí VSATTP</t>
  </si>
  <si>
    <t>12</t>
  </si>
  <si>
    <t>Viện phí</t>
  </si>
  <si>
    <t>LỆ PHÍ</t>
  </si>
  <si>
    <t>Lệ phí trước bạ</t>
  </si>
  <si>
    <t>Chi từ nguồn thu phí được khấu trừ để lại</t>
  </si>
  <si>
    <t>(Kèm theo Quyết định số 1538/QĐ-SYT ngày 07 tháng 09 năm 2026 của Sở Y tế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</si>
</sst>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;"/>
  </numFmts>
  <fonts count="8">
    <font>
      <sz val="11"/>
      <color theme="1"/>
      <name val="Aptos Narrow"/>
      <family val="2"/>
      <charset val="163"/>
      <scheme val="minor"/>
    </font>
    <font>
      <sz val="8"/>
      <color rgb="FF000000"/>
      <name val="Aptos Display"/>
      <family val="1"/>
      <charset val="163"/>
      <scheme val="major"/>
    </font>
    <font>
      <b/>
      <sz val="16"/>
      <color rgb="FF000000"/>
      <name val="Aptos Display"/>
      <family val="1"/>
      <charset val="163"/>
      <scheme val="major"/>
    </font>
    <font>
      <b/>
      <sz val="8"/>
      <color rgb="FF000000"/>
      <name val="Aptos Display"/>
      <family val="1"/>
      <charset val="163"/>
      <scheme val="major"/>
    </font>
    <font>
      <sz val="7"/>
      <color rgb="FF000000"/>
      <name val="Aptos Display"/>
      <family val="1"/>
      <charset val="163"/>
      <scheme val="major"/>
    </font>
    <font>
      <i/>
      <sz val="8"/>
      <color rgb="FF000000"/>
      <name val="Aptos Display"/>
      <family val="1"/>
      <charset val="163"/>
      <scheme val="major"/>
    </font>
    <font>
      <b/>
      <i/>
      <sz val="8"/>
      <color rgb="FF000000"/>
      <name val="Aptos Display"/>
      <family val="1"/>
      <charset val="163"/>
      <scheme val="major"/>
    </font>
    <font>
      <i/>
      <sz val="14"/>
      <color rgb="FF000000"/>
      <name val="Aptos Display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3" fillId="0" borderId="13" xfId="0" applyNumberFormat="1" applyFont="1" applyBorder="1" applyAlignment="1">
      <alignment horizontal="righ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5" fillId="0" borderId="13" xfId="0" applyFont="1" applyBorder="1" applyAlignment="1">
      <alignment horizontal="left" vertical="center" wrapText="1"/>
    </xf>
    <xf numFmtId="164" fontId="5" fillId="0" borderId="13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lef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164" fontId="3" fillId="0" borderId="12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30393-FFC3-4EF6-AC80-76763C688DC5}">
  <dimension ref="A1:FJ75"/>
  <sheetViews>
    <sheetView tabSelected="1" workbookViewId="0">
      <selection activeCell="A4" sqref="A4:N4"/>
    </sheetView>
  </sheetViews>
  <sheetFormatPr defaultColWidth="8" defaultRowHeight="11.25"/>
  <cols>
    <col min="1" max="1" width="4.75" style="1" customWidth="1"/>
    <col min="2" max="2" width="20.125" style="1" customWidth="1"/>
    <col min="3" max="3" width="11.875" style="1" customWidth="1"/>
    <col min="4" max="4" width="12" style="1" customWidth="1"/>
    <col min="5" max="5" width="5.5" style="1" customWidth="1"/>
    <col min="6" max="6" width="10.375" style="1" customWidth="1"/>
    <col min="7" max="7" width="10.125" style="1" customWidth="1"/>
    <col min="8" max="8" width="5" style="1" customWidth="1"/>
    <col min="9" max="9" width="9.125" style="1" customWidth="1"/>
    <col min="10" max="10" width="9.5" style="1" customWidth="1"/>
    <col min="11" max="11" width="4.5" style="1" customWidth="1"/>
    <col min="12" max="12" width="9.125" style="1" customWidth="1"/>
    <col min="13" max="13" width="9.375" style="1" customWidth="1"/>
    <col min="14" max="14" width="6.125" style="1" customWidth="1"/>
    <col min="15" max="15" width="10.125" style="1" customWidth="1"/>
    <col min="16" max="16" width="10.625" style="1" customWidth="1"/>
    <col min="17" max="17" width="6.375" style="1" customWidth="1"/>
    <col min="18" max="18" width="8.875" style="1" customWidth="1"/>
    <col min="19" max="19" width="8.625" style="1" customWidth="1"/>
    <col min="20" max="20" width="6.75" style="1" customWidth="1"/>
    <col min="21" max="21" width="10.5" style="1" customWidth="1"/>
    <col min="22" max="22" width="9.375" style="1" customWidth="1"/>
    <col min="23" max="23" width="6.125" style="1" customWidth="1"/>
    <col min="24" max="24" width="10" style="1" customWidth="1"/>
    <col min="25" max="25" width="9.625" style="1" customWidth="1"/>
    <col min="26" max="26" width="6.125" style="1" customWidth="1"/>
    <col min="27" max="27" width="10" style="1" customWidth="1"/>
    <col min="28" max="28" width="9.375" style="1" customWidth="1"/>
    <col min="29" max="29" width="5.375" style="1" customWidth="1"/>
    <col min="30" max="30" width="9.625" style="1" customWidth="1"/>
    <col min="31" max="31" width="9.875" style="1" customWidth="1"/>
    <col min="32" max="32" width="6" style="1" customWidth="1"/>
    <col min="33" max="33" width="10.125" style="1" customWidth="1"/>
    <col min="34" max="34" width="8.875" style="1" customWidth="1"/>
    <col min="35" max="35" width="6.375" style="1" customWidth="1"/>
    <col min="36" max="36" width="9.875" style="1" customWidth="1"/>
    <col min="37" max="37" width="10.125" style="1" customWidth="1"/>
    <col min="38" max="38" width="6" style="1" customWidth="1"/>
    <col min="39" max="39" width="9.625" style="1" customWidth="1"/>
    <col min="40" max="40" width="9.375" style="1" customWidth="1"/>
    <col min="41" max="41" width="5.5" style="1" customWidth="1"/>
    <col min="42" max="42" width="9.875" style="1" customWidth="1"/>
    <col min="43" max="43" width="9.375" style="1" customWidth="1"/>
    <col min="44" max="44" width="6.875" style="1" customWidth="1"/>
    <col min="45" max="45" width="10.625" style="1" customWidth="1"/>
    <col min="46" max="46" width="9.875" style="1" customWidth="1"/>
    <col min="47" max="47" width="8" style="1" customWidth="1"/>
    <col min="48" max="48" width="10" style="1" customWidth="1"/>
    <col min="49" max="49" width="10.125" style="1" customWidth="1"/>
    <col min="50" max="51" width="9.125" style="1" customWidth="1"/>
    <col min="52" max="52" width="7.375" style="1" customWidth="1"/>
    <col min="53" max="53" width="9.625" style="1" customWidth="1"/>
    <col min="54" max="54" width="10.125" style="1" customWidth="1"/>
    <col min="55" max="55" width="6.75" style="1" customWidth="1"/>
    <col min="56" max="56" width="9.625" style="1" customWidth="1"/>
    <col min="57" max="57" width="9.875" style="1" customWidth="1"/>
    <col min="58" max="58" width="7.5" style="1" customWidth="1"/>
    <col min="59" max="59" width="9.875" style="1" customWidth="1"/>
    <col min="60" max="60" width="10" style="1" customWidth="1"/>
    <col min="61" max="61" width="5.875" style="1" customWidth="1"/>
    <col min="62" max="62" width="10.25" style="1" customWidth="1"/>
    <col min="63" max="63" width="10.125" style="1" customWidth="1"/>
    <col min="64" max="64" width="6" style="1" customWidth="1"/>
    <col min="65" max="65" width="9.5" style="1" customWidth="1"/>
    <col min="66" max="66" width="10.125" style="1" customWidth="1"/>
    <col min="67" max="67" width="6" style="1" customWidth="1"/>
    <col min="68" max="68" width="10.25" style="1" customWidth="1"/>
    <col min="69" max="69" width="8.875" style="1" customWidth="1"/>
    <col min="70" max="70" width="6.25" style="1" customWidth="1"/>
    <col min="71" max="71" width="8.25" style="1" customWidth="1"/>
    <col min="72" max="72" width="9.375" style="1" customWidth="1"/>
    <col min="73" max="73" width="6.375" style="1" customWidth="1"/>
    <col min="74" max="75" width="9.75" style="1" customWidth="1"/>
    <col min="76" max="76" width="6.125" style="1" customWidth="1"/>
    <col min="77" max="77" width="8.75" style="1" customWidth="1"/>
    <col min="78" max="78" width="9.625" style="1" customWidth="1"/>
    <col min="79" max="79" width="6.875" style="1" customWidth="1"/>
    <col min="80" max="80" width="9.625" style="1" customWidth="1"/>
    <col min="81" max="81" width="10.125" style="1" customWidth="1"/>
    <col min="82" max="82" width="6.25" style="1" customWidth="1"/>
    <col min="83" max="83" width="8.75" style="1" customWidth="1"/>
    <col min="84" max="84" width="9.375" style="1" customWidth="1"/>
    <col min="85" max="85" width="6.125" style="1" customWidth="1"/>
    <col min="86" max="86" width="9.75" style="1" customWidth="1"/>
    <col min="87" max="87" width="9.625" style="1" customWidth="1"/>
    <col min="88" max="88" width="7.375" style="1" customWidth="1"/>
    <col min="89" max="89" width="9.875" style="1" customWidth="1"/>
    <col min="90" max="90" width="10.125" style="1" customWidth="1"/>
    <col min="91" max="91" width="7.125" style="1" customWidth="1"/>
    <col min="92" max="92" width="9.375" style="1" customWidth="1"/>
    <col min="93" max="93" width="8.625" style="1" customWidth="1"/>
    <col min="94" max="94" width="6.875" style="1" customWidth="1"/>
    <col min="95" max="95" width="8.875" style="1" customWidth="1"/>
    <col min="96" max="96" width="9.375" style="1" customWidth="1"/>
    <col min="97" max="97" width="6.375" style="1" customWidth="1"/>
    <col min="98" max="98" width="10.25" style="1" customWidth="1"/>
    <col min="99" max="99" width="9" style="1" customWidth="1"/>
    <col min="100" max="100" width="5.875" style="1" customWidth="1"/>
    <col min="101" max="101" width="9" style="1" customWidth="1"/>
    <col min="102" max="102" width="10.25" style="1" customWidth="1"/>
    <col min="103" max="103" width="6.625" style="1" customWidth="1"/>
    <col min="104" max="105" width="10.25" style="1" customWidth="1"/>
    <col min="106" max="106" width="4.875" style="1" customWidth="1"/>
    <col min="107" max="107" width="9.875" style="1" customWidth="1"/>
    <col min="108" max="108" width="9.375" style="1" customWidth="1"/>
    <col min="109" max="109" width="5.875" style="1" customWidth="1"/>
    <col min="110" max="110" width="9.75" style="1" customWidth="1"/>
    <col min="111" max="111" width="9.625" style="1" customWidth="1"/>
    <col min="112" max="112" width="6.125" style="1" customWidth="1"/>
    <col min="113" max="113" width="9.5" style="1" customWidth="1"/>
    <col min="114" max="114" width="10.375" style="1" customWidth="1"/>
    <col min="115" max="115" width="7.25" style="1" customWidth="1"/>
    <col min="116" max="116" width="9.875" style="1" customWidth="1"/>
    <col min="117" max="117" width="9" style="1" customWidth="1"/>
    <col min="118" max="118" width="5.375" style="1" customWidth="1"/>
    <col min="119" max="120" width="9.875" style="1" customWidth="1"/>
    <col min="121" max="121" width="5.25" style="1" customWidth="1"/>
    <col min="122" max="122" width="10.25" style="1" customWidth="1"/>
    <col min="123" max="123" width="9.875" style="1" customWidth="1"/>
    <col min="124" max="124" width="4.125" style="1" customWidth="1"/>
    <col min="125" max="125" width="9.875" style="1" customWidth="1"/>
    <col min="126" max="126" width="10.25" style="1" customWidth="1"/>
    <col min="127" max="127" width="6.875" style="1" customWidth="1"/>
    <col min="128" max="128" width="9.875" style="1" customWidth="1"/>
    <col min="129" max="129" width="9.75" style="1" customWidth="1"/>
    <col min="130" max="130" width="6" style="1" customWidth="1"/>
    <col min="131" max="131" width="9.75" style="1" customWidth="1"/>
    <col min="132" max="132" width="9.125" style="1" customWidth="1"/>
    <col min="133" max="133" width="7" style="1" customWidth="1"/>
    <col min="134" max="134" width="9.875" style="1" customWidth="1"/>
    <col min="135" max="135" width="9" style="1" customWidth="1"/>
    <col min="136" max="136" width="6.625" style="1" customWidth="1"/>
    <col min="137" max="137" width="10.125" style="1" customWidth="1"/>
    <col min="138" max="138" width="10.25" style="1" customWidth="1"/>
    <col min="139" max="139" width="6.625" style="1" customWidth="1"/>
    <col min="140" max="141" width="9.875" style="1" customWidth="1"/>
    <col min="142" max="142" width="6.25" style="1" customWidth="1"/>
    <col min="143" max="143" width="9.5" style="1" customWidth="1"/>
    <col min="144" max="144" width="8.75" style="1" customWidth="1"/>
    <col min="145" max="145" width="6.5" style="1" customWidth="1"/>
    <col min="146" max="146" width="9.5" style="1" bestFit="1" customWidth="1"/>
    <col min="147" max="147" width="10" style="1" customWidth="1"/>
    <col min="148" max="148" width="5.375" style="1" customWidth="1"/>
    <col min="149" max="149" width="8.75" style="1" customWidth="1"/>
    <col min="150" max="150" width="8.375" style="1" customWidth="1"/>
    <col min="151" max="151" width="3.875" style="1" customWidth="1"/>
    <col min="152" max="152" width="8.625" style="1" customWidth="1"/>
    <col min="153" max="153" width="8.375" style="1" customWidth="1"/>
    <col min="154" max="154" width="3.25" style="1" customWidth="1"/>
    <col min="155" max="155" width="9.125" style="1" customWidth="1"/>
    <col min="156" max="156" width="9" style="1" customWidth="1"/>
    <col min="157" max="157" width="3.125" style="1" customWidth="1"/>
    <col min="158" max="158" width="9.125" style="1" customWidth="1"/>
    <col min="159" max="159" width="9.375" style="1" customWidth="1"/>
    <col min="160" max="160" width="3.625" style="1" customWidth="1"/>
    <col min="161" max="161" width="9" style="1" customWidth="1"/>
    <col min="162" max="162" width="9.125" style="1" customWidth="1"/>
    <col min="163" max="163" width="4.625" style="1" customWidth="1"/>
    <col min="164" max="165" width="9.125" style="1" customWidth="1"/>
    <col min="166" max="166" width="3.375" style="1" customWidth="1"/>
    <col min="167" max="16384" width="8" style="1"/>
  </cols>
  <sheetData>
    <row r="1" spans="1:166" ht="20.100000000000001" customHeight="1">
      <c r="A1" s="5" t="s">
        <v>72</v>
      </c>
      <c r="B1" s="5"/>
    </row>
    <row r="2" spans="1:166" ht="17.45" customHeight="1">
      <c r="A2" s="5" t="s">
        <v>73</v>
      </c>
      <c r="B2" s="5"/>
    </row>
    <row r="3" spans="1:166" ht="36.950000000000003" customHeight="1">
      <c r="A3" s="31" t="s">
        <v>74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66" ht="39" customHeight="1">
      <c r="A4" s="32" t="s">
        <v>109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6" ht="23.25" customHeight="1">
      <c r="A5" s="20" t="s">
        <v>11</v>
      </c>
      <c r="B5" s="29" t="s">
        <v>12</v>
      </c>
      <c r="C5" s="20" t="s">
        <v>0</v>
      </c>
      <c r="D5" s="20" t="s">
        <v>1</v>
      </c>
      <c r="E5" s="23" t="s">
        <v>2</v>
      </c>
      <c r="F5" s="17" t="s">
        <v>76</v>
      </c>
      <c r="G5" s="18"/>
      <c r="H5" s="18"/>
      <c r="I5" s="18"/>
      <c r="J5" s="18"/>
      <c r="K5" s="18"/>
      <c r="L5" s="18"/>
      <c r="M5" s="18"/>
      <c r="N5" s="19"/>
      <c r="O5" s="17" t="s">
        <v>76</v>
      </c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9"/>
      <c r="AD5" s="17" t="s">
        <v>76</v>
      </c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9"/>
      <c r="AS5" s="17" t="s">
        <v>76</v>
      </c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9"/>
      <c r="BG5" s="17" t="s">
        <v>76</v>
      </c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9"/>
      <c r="BV5" s="17" t="s">
        <v>76</v>
      </c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9"/>
      <c r="CK5" s="17" t="s">
        <v>76</v>
      </c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9"/>
      <c r="CZ5" s="17" t="s">
        <v>76</v>
      </c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9"/>
      <c r="DO5" s="17" t="s">
        <v>76</v>
      </c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9"/>
      <c r="ED5" s="17" t="s">
        <v>76</v>
      </c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9"/>
      <c r="ES5" s="17" t="s">
        <v>76</v>
      </c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28"/>
    </row>
    <row r="6" spans="1:166" ht="18.95" customHeight="1">
      <c r="A6" s="21"/>
      <c r="B6" s="30"/>
      <c r="C6" s="21"/>
      <c r="D6" s="21"/>
      <c r="E6" s="24"/>
      <c r="F6" s="18" t="s">
        <v>13</v>
      </c>
      <c r="G6" s="18"/>
      <c r="H6" s="18"/>
      <c r="I6" s="17" t="s">
        <v>14</v>
      </c>
      <c r="J6" s="18"/>
      <c r="K6" s="19"/>
      <c r="L6" s="17" t="s">
        <v>15</v>
      </c>
      <c r="M6" s="18"/>
      <c r="N6" s="19"/>
      <c r="O6" s="17" t="s">
        <v>16</v>
      </c>
      <c r="P6" s="18"/>
      <c r="Q6" s="19"/>
      <c r="R6" s="17" t="s">
        <v>17</v>
      </c>
      <c r="S6" s="18"/>
      <c r="T6" s="18"/>
      <c r="U6" s="17" t="s">
        <v>18</v>
      </c>
      <c r="V6" s="18"/>
      <c r="W6" s="18"/>
      <c r="X6" s="17" t="s">
        <v>19</v>
      </c>
      <c r="Y6" s="18"/>
      <c r="Z6" s="18"/>
      <c r="AA6" s="17" t="s">
        <v>20</v>
      </c>
      <c r="AB6" s="18"/>
      <c r="AC6" s="18"/>
      <c r="AD6" s="17" t="s">
        <v>21</v>
      </c>
      <c r="AE6" s="18"/>
      <c r="AF6" s="18"/>
      <c r="AG6" s="17" t="s">
        <v>22</v>
      </c>
      <c r="AH6" s="18"/>
      <c r="AI6" s="18"/>
      <c r="AJ6" s="17" t="s">
        <v>23</v>
      </c>
      <c r="AK6" s="18"/>
      <c r="AL6" s="18"/>
      <c r="AM6" s="17" t="s">
        <v>24</v>
      </c>
      <c r="AN6" s="18"/>
      <c r="AO6" s="18"/>
      <c r="AP6" s="17" t="s">
        <v>25</v>
      </c>
      <c r="AQ6" s="18"/>
      <c r="AR6" s="18"/>
      <c r="AS6" s="17" t="s">
        <v>26</v>
      </c>
      <c r="AT6" s="18"/>
      <c r="AU6" s="18"/>
      <c r="AV6" s="17" t="s">
        <v>27</v>
      </c>
      <c r="AW6" s="18"/>
      <c r="AX6" s="17" t="s">
        <v>28</v>
      </c>
      <c r="AY6" s="18"/>
      <c r="AZ6" s="18"/>
      <c r="BA6" s="17" t="s">
        <v>29</v>
      </c>
      <c r="BB6" s="18"/>
      <c r="BC6" s="18"/>
      <c r="BD6" s="17" t="s">
        <v>30</v>
      </c>
      <c r="BE6" s="18"/>
      <c r="BF6" s="18"/>
      <c r="BG6" s="17" t="s">
        <v>31</v>
      </c>
      <c r="BH6" s="18"/>
      <c r="BI6" s="18"/>
      <c r="BJ6" s="17" t="s">
        <v>32</v>
      </c>
      <c r="BK6" s="18"/>
      <c r="BL6" s="18"/>
      <c r="BM6" s="17" t="s">
        <v>33</v>
      </c>
      <c r="BN6" s="18"/>
      <c r="BO6" s="18"/>
      <c r="BP6" s="17" t="s">
        <v>34</v>
      </c>
      <c r="BQ6" s="18"/>
      <c r="BR6" s="18"/>
      <c r="BS6" s="17" t="s">
        <v>35</v>
      </c>
      <c r="BT6" s="18"/>
      <c r="BU6" s="18"/>
      <c r="BV6" s="17" t="s">
        <v>36</v>
      </c>
      <c r="BW6" s="18"/>
      <c r="BX6" s="18"/>
      <c r="BY6" s="17" t="s">
        <v>37</v>
      </c>
      <c r="BZ6" s="18"/>
      <c r="CA6" s="18"/>
      <c r="CB6" s="17" t="s">
        <v>38</v>
      </c>
      <c r="CC6" s="18"/>
      <c r="CD6" s="18"/>
      <c r="CE6" s="17" t="s">
        <v>39</v>
      </c>
      <c r="CF6" s="18"/>
      <c r="CG6" s="18"/>
      <c r="CH6" s="17" t="s">
        <v>40</v>
      </c>
      <c r="CI6" s="18"/>
      <c r="CJ6" s="18"/>
      <c r="CK6" s="17" t="s">
        <v>41</v>
      </c>
      <c r="CL6" s="18"/>
      <c r="CM6" s="18"/>
      <c r="CN6" s="17" t="s">
        <v>42</v>
      </c>
      <c r="CO6" s="18"/>
      <c r="CP6" s="18"/>
      <c r="CQ6" s="17" t="s">
        <v>43</v>
      </c>
      <c r="CR6" s="18"/>
      <c r="CS6" s="18"/>
      <c r="CT6" s="17" t="s">
        <v>44</v>
      </c>
      <c r="CU6" s="18"/>
      <c r="CV6" s="18"/>
      <c r="CW6" s="17" t="s">
        <v>45</v>
      </c>
      <c r="CX6" s="18"/>
      <c r="CY6" s="18"/>
      <c r="CZ6" s="17" t="s">
        <v>46</v>
      </c>
      <c r="DA6" s="18"/>
      <c r="DB6" s="18"/>
      <c r="DC6" s="17" t="s">
        <v>47</v>
      </c>
      <c r="DD6" s="18"/>
      <c r="DE6" s="18"/>
      <c r="DF6" s="17" t="s">
        <v>48</v>
      </c>
      <c r="DG6" s="18"/>
      <c r="DH6" s="18"/>
      <c r="DI6" s="17" t="s">
        <v>49</v>
      </c>
      <c r="DJ6" s="18"/>
      <c r="DK6" s="18"/>
      <c r="DL6" s="17" t="s">
        <v>50</v>
      </c>
      <c r="DM6" s="18"/>
      <c r="DN6" s="18"/>
      <c r="DO6" s="17" t="s">
        <v>51</v>
      </c>
      <c r="DP6" s="18"/>
      <c r="DQ6" s="18"/>
      <c r="DR6" s="17" t="s">
        <v>52</v>
      </c>
      <c r="DS6" s="18"/>
      <c r="DT6" s="18"/>
      <c r="DU6" s="17" t="s">
        <v>53</v>
      </c>
      <c r="DV6" s="18"/>
      <c r="DW6" s="18"/>
      <c r="DX6" s="17" t="s">
        <v>54</v>
      </c>
      <c r="DY6" s="18"/>
      <c r="DZ6" s="18"/>
      <c r="EA6" s="17" t="s">
        <v>55</v>
      </c>
      <c r="EB6" s="18"/>
      <c r="EC6" s="18"/>
      <c r="ED6" s="17" t="s">
        <v>56</v>
      </c>
      <c r="EE6" s="18"/>
      <c r="EF6" s="18"/>
      <c r="EG6" s="17" t="s">
        <v>57</v>
      </c>
      <c r="EH6" s="18"/>
      <c r="EI6" s="18"/>
      <c r="EJ6" s="17" t="s">
        <v>58</v>
      </c>
      <c r="EK6" s="18"/>
      <c r="EL6" s="18"/>
      <c r="EM6" s="17" t="s">
        <v>59</v>
      </c>
      <c r="EN6" s="18"/>
      <c r="EO6" s="18"/>
      <c r="EP6" s="17" t="s">
        <v>60</v>
      </c>
      <c r="EQ6" s="18"/>
      <c r="ER6" s="18"/>
      <c r="ES6" s="17" t="s">
        <v>61</v>
      </c>
      <c r="ET6" s="18"/>
      <c r="EU6" s="18"/>
      <c r="EV6" s="17" t="s">
        <v>62</v>
      </c>
      <c r="EW6" s="18"/>
      <c r="EX6" s="18"/>
      <c r="EY6" s="17" t="s">
        <v>63</v>
      </c>
      <c r="EZ6" s="18"/>
      <c r="FA6" s="18"/>
      <c r="FB6" s="17" t="s">
        <v>64</v>
      </c>
      <c r="FC6" s="18"/>
      <c r="FD6" s="18"/>
      <c r="FE6" s="17" t="s">
        <v>65</v>
      </c>
      <c r="FF6" s="18"/>
      <c r="FG6" s="18"/>
      <c r="FH6" s="17" t="s">
        <v>66</v>
      </c>
      <c r="FI6" s="18"/>
      <c r="FJ6" s="28"/>
    </row>
    <row r="7" spans="1:166" ht="21" customHeight="1">
      <c r="A7" s="21"/>
      <c r="B7" s="30"/>
      <c r="C7" s="21"/>
      <c r="D7" s="21"/>
      <c r="E7" s="24"/>
      <c r="F7" s="26" t="s">
        <v>0</v>
      </c>
      <c r="G7" s="26" t="s">
        <v>1</v>
      </c>
      <c r="H7" s="26" t="s">
        <v>2</v>
      </c>
      <c r="I7" s="26" t="s">
        <v>0</v>
      </c>
      <c r="J7" s="26" t="s">
        <v>1</v>
      </c>
      <c r="K7" s="26" t="s">
        <v>2</v>
      </c>
      <c r="L7" s="26" t="s">
        <v>0</v>
      </c>
      <c r="M7" s="26" t="s">
        <v>1</v>
      </c>
      <c r="N7" s="26" t="s">
        <v>2</v>
      </c>
      <c r="O7" s="26" t="s">
        <v>0</v>
      </c>
      <c r="P7" s="26" t="s">
        <v>1</v>
      </c>
      <c r="Q7" s="26" t="s">
        <v>2</v>
      </c>
      <c r="R7" s="26" t="s">
        <v>0</v>
      </c>
      <c r="S7" s="26" t="s">
        <v>1</v>
      </c>
      <c r="T7" s="26" t="s">
        <v>2</v>
      </c>
      <c r="U7" s="26" t="s">
        <v>0</v>
      </c>
      <c r="V7" s="26" t="s">
        <v>1</v>
      </c>
      <c r="W7" s="26" t="s">
        <v>2</v>
      </c>
      <c r="X7" s="26" t="s">
        <v>0</v>
      </c>
      <c r="Y7" s="26" t="s">
        <v>1</v>
      </c>
      <c r="Z7" s="26" t="s">
        <v>2</v>
      </c>
      <c r="AA7" s="26" t="s">
        <v>0</v>
      </c>
      <c r="AB7" s="26" t="s">
        <v>1</v>
      </c>
      <c r="AC7" s="26" t="s">
        <v>2</v>
      </c>
      <c r="AD7" s="26" t="s">
        <v>0</v>
      </c>
      <c r="AE7" s="26" t="s">
        <v>1</v>
      </c>
      <c r="AF7" s="26" t="s">
        <v>2</v>
      </c>
      <c r="AG7" s="26" t="s">
        <v>0</v>
      </c>
      <c r="AH7" s="26" t="s">
        <v>1</v>
      </c>
      <c r="AI7" s="26" t="s">
        <v>2</v>
      </c>
      <c r="AJ7" s="26" t="s">
        <v>0</v>
      </c>
      <c r="AK7" s="26" t="s">
        <v>1</v>
      </c>
      <c r="AL7" s="26" t="s">
        <v>2</v>
      </c>
      <c r="AM7" s="26" t="s">
        <v>0</v>
      </c>
      <c r="AN7" s="26" t="s">
        <v>1</v>
      </c>
      <c r="AO7" s="26" t="s">
        <v>2</v>
      </c>
      <c r="AP7" s="26" t="s">
        <v>0</v>
      </c>
      <c r="AQ7" s="26" t="s">
        <v>1</v>
      </c>
      <c r="AR7" s="26" t="s">
        <v>2</v>
      </c>
      <c r="AS7" s="26" t="s">
        <v>0</v>
      </c>
      <c r="AT7" s="26" t="s">
        <v>1</v>
      </c>
      <c r="AU7" s="26" t="s">
        <v>2</v>
      </c>
      <c r="AV7" s="26" t="s">
        <v>0</v>
      </c>
      <c r="AW7" s="26" t="s">
        <v>1</v>
      </c>
      <c r="AX7" s="26" t="s">
        <v>0</v>
      </c>
      <c r="AY7" s="26" t="s">
        <v>1</v>
      </c>
      <c r="AZ7" s="26" t="s">
        <v>2</v>
      </c>
      <c r="BA7" s="26" t="s">
        <v>0</v>
      </c>
      <c r="BB7" s="26" t="s">
        <v>1</v>
      </c>
      <c r="BC7" s="26" t="s">
        <v>2</v>
      </c>
      <c r="BD7" s="26" t="s">
        <v>0</v>
      </c>
      <c r="BE7" s="26" t="s">
        <v>1</v>
      </c>
      <c r="BF7" s="26" t="s">
        <v>2</v>
      </c>
      <c r="BG7" s="26" t="s">
        <v>0</v>
      </c>
      <c r="BH7" s="26" t="s">
        <v>1</v>
      </c>
      <c r="BI7" s="26" t="s">
        <v>2</v>
      </c>
      <c r="BJ7" s="26" t="s">
        <v>0</v>
      </c>
      <c r="BK7" s="26" t="s">
        <v>1</v>
      </c>
      <c r="BL7" s="26" t="s">
        <v>2</v>
      </c>
      <c r="BM7" s="26" t="s">
        <v>0</v>
      </c>
      <c r="BN7" s="26" t="s">
        <v>1</v>
      </c>
      <c r="BO7" s="26" t="s">
        <v>2</v>
      </c>
      <c r="BP7" s="26" t="s">
        <v>0</v>
      </c>
      <c r="BQ7" s="26" t="s">
        <v>1</v>
      </c>
      <c r="BR7" s="26" t="s">
        <v>2</v>
      </c>
      <c r="BS7" s="26" t="s">
        <v>0</v>
      </c>
      <c r="BT7" s="26" t="s">
        <v>1</v>
      </c>
      <c r="BU7" s="26" t="s">
        <v>2</v>
      </c>
      <c r="BV7" s="26" t="s">
        <v>0</v>
      </c>
      <c r="BW7" s="26" t="s">
        <v>1</v>
      </c>
      <c r="BX7" s="26" t="s">
        <v>2</v>
      </c>
      <c r="BY7" s="26" t="s">
        <v>0</v>
      </c>
      <c r="BZ7" s="26" t="s">
        <v>1</v>
      </c>
      <c r="CA7" s="26" t="s">
        <v>2</v>
      </c>
      <c r="CB7" s="26" t="s">
        <v>0</v>
      </c>
      <c r="CC7" s="26" t="s">
        <v>1</v>
      </c>
      <c r="CD7" s="26" t="s">
        <v>2</v>
      </c>
      <c r="CE7" s="26" t="s">
        <v>0</v>
      </c>
      <c r="CF7" s="26" t="s">
        <v>1</v>
      </c>
      <c r="CG7" s="26" t="s">
        <v>2</v>
      </c>
      <c r="CH7" s="26" t="s">
        <v>0</v>
      </c>
      <c r="CI7" s="26" t="s">
        <v>1</v>
      </c>
      <c r="CJ7" s="26" t="s">
        <v>2</v>
      </c>
      <c r="CK7" s="26" t="s">
        <v>0</v>
      </c>
      <c r="CL7" s="26" t="s">
        <v>1</v>
      </c>
      <c r="CM7" s="26" t="s">
        <v>2</v>
      </c>
      <c r="CN7" s="26" t="s">
        <v>0</v>
      </c>
      <c r="CO7" s="26" t="s">
        <v>1</v>
      </c>
      <c r="CP7" s="26" t="s">
        <v>2</v>
      </c>
      <c r="CQ7" s="26" t="s">
        <v>0</v>
      </c>
      <c r="CR7" s="26" t="s">
        <v>1</v>
      </c>
      <c r="CS7" s="26" t="s">
        <v>2</v>
      </c>
      <c r="CT7" s="26" t="s">
        <v>0</v>
      </c>
      <c r="CU7" s="26" t="s">
        <v>1</v>
      </c>
      <c r="CV7" s="26" t="s">
        <v>2</v>
      </c>
      <c r="CW7" s="26" t="s">
        <v>0</v>
      </c>
      <c r="CX7" s="26" t="s">
        <v>1</v>
      </c>
      <c r="CY7" s="26" t="s">
        <v>2</v>
      </c>
      <c r="CZ7" s="26" t="s">
        <v>0</v>
      </c>
      <c r="DA7" s="26" t="s">
        <v>1</v>
      </c>
      <c r="DB7" s="26" t="s">
        <v>2</v>
      </c>
      <c r="DC7" s="26" t="s">
        <v>0</v>
      </c>
      <c r="DD7" s="26" t="s">
        <v>1</v>
      </c>
      <c r="DE7" s="26" t="s">
        <v>2</v>
      </c>
      <c r="DF7" s="26" t="s">
        <v>0</v>
      </c>
      <c r="DG7" s="26" t="s">
        <v>1</v>
      </c>
      <c r="DH7" s="26" t="s">
        <v>2</v>
      </c>
      <c r="DI7" s="26" t="s">
        <v>0</v>
      </c>
      <c r="DJ7" s="26" t="s">
        <v>1</v>
      </c>
      <c r="DK7" s="26" t="s">
        <v>2</v>
      </c>
      <c r="DL7" s="26" t="s">
        <v>0</v>
      </c>
      <c r="DM7" s="26" t="s">
        <v>1</v>
      </c>
      <c r="DN7" s="26" t="s">
        <v>2</v>
      </c>
      <c r="DO7" s="26" t="s">
        <v>0</v>
      </c>
      <c r="DP7" s="26" t="s">
        <v>1</v>
      </c>
      <c r="DQ7" s="26" t="s">
        <v>2</v>
      </c>
      <c r="DR7" s="26" t="s">
        <v>0</v>
      </c>
      <c r="DS7" s="26" t="s">
        <v>1</v>
      </c>
      <c r="DT7" s="26" t="s">
        <v>2</v>
      </c>
      <c r="DU7" s="26" t="s">
        <v>0</v>
      </c>
      <c r="DV7" s="26" t="s">
        <v>1</v>
      </c>
      <c r="DW7" s="26" t="s">
        <v>2</v>
      </c>
      <c r="DX7" s="26" t="s">
        <v>0</v>
      </c>
      <c r="DY7" s="26" t="s">
        <v>1</v>
      </c>
      <c r="DZ7" s="26" t="s">
        <v>2</v>
      </c>
      <c r="EA7" s="26" t="s">
        <v>0</v>
      </c>
      <c r="EB7" s="26" t="s">
        <v>1</v>
      </c>
      <c r="EC7" s="26" t="s">
        <v>2</v>
      </c>
      <c r="ED7" s="26" t="s">
        <v>0</v>
      </c>
      <c r="EE7" s="26" t="s">
        <v>1</v>
      </c>
      <c r="EF7" s="26" t="s">
        <v>2</v>
      </c>
      <c r="EG7" s="26" t="s">
        <v>0</v>
      </c>
      <c r="EH7" s="26" t="s">
        <v>1</v>
      </c>
      <c r="EI7" s="26" t="s">
        <v>2</v>
      </c>
      <c r="EJ7" s="26" t="s">
        <v>0</v>
      </c>
      <c r="EK7" s="26" t="s">
        <v>1</v>
      </c>
      <c r="EL7" s="26" t="s">
        <v>2</v>
      </c>
      <c r="EM7" s="26" t="s">
        <v>0</v>
      </c>
      <c r="EN7" s="26" t="s">
        <v>1</v>
      </c>
      <c r="EO7" s="26" t="s">
        <v>2</v>
      </c>
      <c r="EP7" s="26" t="s">
        <v>0</v>
      </c>
      <c r="EQ7" s="26" t="s">
        <v>1</v>
      </c>
      <c r="ER7" s="26" t="s">
        <v>2</v>
      </c>
      <c r="ES7" s="26" t="s">
        <v>0</v>
      </c>
      <c r="ET7" s="26" t="s">
        <v>1</v>
      </c>
      <c r="EU7" s="26" t="s">
        <v>2</v>
      </c>
      <c r="EV7" s="26" t="s">
        <v>0</v>
      </c>
      <c r="EW7" s="26" t="s">
        <v>1</v>
      </c>
      <c r="EX7" s="26" t="s">
        <v>2</v>
      </c>
      <c r="EY7" s="26" t="s">
        <v>0</v>
      </c>
      <c r="EZ7" s="26" t="s">
        <v>1</v>
      </c>
      <c r="FA7" s="26" t="s">
        <v>2</v>
      </c>
      <c r="FB7" s="26" t="s">
        <v>0</v>
      </c>
      <c r="FC7" s="26" t="s">
        <v>1</v>
      </c>
      <c r="FD7" s="26" t="s">
        <v>2</v>
      </c>
      <c r="FE7" s="26" t="s">
        <v>0</v>
      </c>
      <c r="FF7" s="26" t="s">
        <v>1</v>
      </c>
      <c r="FG7" s="26" t="s">
        <v>2</v>
      </c>
      <c r="FH7" s="26" t="s">
        <v>0</v>
      </c>
      <c r="FI7" s="26" t="s">
        <v>1</v>
      </c>
      <c r="FJ7" s="26" t="s">
        <v>2</v>
      </c>
    </row>
    <row r="8" spans="1:166" ht="27.95" customHeight="1">
      <c r="A8" s="22"/>
      <c r="B8" s="27"/>
      <c r="C8" s="22"/>
      <c r="D8" s="22"/>
      <c r="E8" s="25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</row>
    <row r="9" spans="1:166" ht="21.95" customHeight="1">
      <c r="A9" s="12" t="s">
        <v>3</v>
      </c>
      <c r="B9" s="13" t="s">
        <v>78</v>
      </c>
      <c r="C9" s="14" t="s">
        <v>67</v>
      </c>
      <c r="D9" s="14" t="s">
        <v>67</v>
      </c>
      <c r="E9" s="14" t="s">
        <v>67</v>
      </c>
      <c r="F9" s="14" t="s">
        <v>67</v>
      </c>
      <c r="G9" s="14" t="s">
        <v>67</v>
      </c>
      <c r="H9" s="14" t="s">
        <v>67</v>
      </c>
      <c r="I9" s="14" t="s">
        <v>67</v>
      </c>
      <c r="J9" s="14" t="s">
        <v>67</v>
      </c>
      <c r="K9" s="14" t="s">
        <v>67</v>
      </c>
      <c r="L9" s="14" t="s">
        <v>67</v>
      </c>
      <c r="M9" s="14" t="s">
        <v>67</v>
      </c>
      <c r="N9" s="14" t="s">
        <v>67</v>
      </c>
      <c r="O9" s="14" t="s">
        <v>67</v>
      </c>
      <c r="P9" s="14" t="s">
        <v>67</v>
      </c>
      <c r="Q9" s="14" t="s">
        <v>67</v>
      </c>
      <c r="R9" s="14" t="s">
        <v>67</v>
      </c>
      <c r="S9" s="14" t="s">
        <v>67</v>
      </c>
      <c r="T9" s="14" t="s">
        <v>67</v>
      </c>
      <c r="U9" s="14" t="s">
        <v>67</v>
      </c>
      <c r="V9" s="14" t="s">
        <v>67</v>
      </c>
      <c r="W9" s="14" t="s">
        <v>67</v>
      </c>
      <c r="X9" s="14" t="s">
        <v>67</v>
      </c>
      <c r="Y9" s="14" t="s">
        <v>67</v>
      </c>
      <c r="Z9" s="14" t="s">
        <v>67</v>
      </c>
      <c r="AA9" s="14" t="s">
        <v>67</v>
      </c>
      <c r="AB9" s="14" t="s">
        <v>67</v>
      </c>
      <c r="AC9" s="14" t="s">
        <v>67</v>
      </c>
      <c r="AD9" s="14" t="s">
        <v>67</v>
      </c>
      <c r="AE9" s="14" t="s">
        <v>67</v>
      </c>
      <c r="AF9" s="14" t="s">
        <v>67</v>
      </c>
      <c r="AG9" s="14" t="s">
        <v>67</v>
      </c>
      <c r="AH9" s="14" t="s">
        <v>67</v>
      </c>
      <c r="AI9" s="14" t="s">
        <v>67</v>
      </c>
      <c r="AJ9" s="14" t="s">
        <v>67</v>
      </c>
      <c r="AK9" s="14" t="s">
        <v>67</v>
      </c>
      <c r="AL9" s="14" t="s">
        <v>67</v>
      </c>
      <c r="AM9" s="14" t="s">
        <v>67</v>
      </c>
      <c r="AN9" s="14" t="s">
        <v>67</v>
      </c>
      <c r="AO9" s="14" t="s">
        <v>67</v>
      </c>
      <c r="AP9" s="14" t="s">
        <v>67</v>
      </c>
      <c r="AQ9" s="14" t="s">
        <v>67</v>
      </c>
      <c r="AR9" s="14" t="s">
        <v>67</v>
      </c>
      <c r="AS9" s="14" t="s">
        <v>67</v>
      </c>
      <c r="AT9" s="14" t="s">
        <v>67</v>
      </c>
      <c r="AU9" s="14" t="s">
        <v>67</v>
      </c>
      <c r="AV9" s="14" t="s">
        <v>67</v>
      </c>
      <c r="AW9" s="14" t="s">
        <v>67</v>
      </c>
      <c r="AX9" s="14" t="s">
        <v>67</v>
      </c>
      <c r="AY9" s="14" t="s">
        <v>67</v>
      </c>
      <c r="AZ9" s="14" t="s">
        <v>67</v>
      </c>
      <c r="BA9" s="14" t="s">
        <v>67</v>
      </c>
      <c r="BB9" s="14" t="s">
        <v>67</v>
      </c>
      <c r="BC9" s="14" t="s">
        <v>67</v>
      </c>
      <c r="BD9" s="14" t="s">
        <v>67</v>
      </c>
      <c r="BE9" s="14" t="s">
        <v>67</v>
      </c>
      <c r="BF9" s="14" t="s">
        <v>67</v>
      </c>
      <c r="BG9" s="14" t="s">
        <v>67</v>
      </c>
      <c r="BH9" s="14" t="s">
        <v>67</v>
      </c>
      <c r="BI9" s="14" t="s">
        <v>67</v>
      </c>
      <c r="BJ9" s="14" t="s">
        <v>67</v>
      </c>
      <c r="BK9" s="14" t="s">
        <v>67</v>
      </c>
      <c r="BL9" s="14" t="s">
        <v>67</v>
      </c>
      <c r="BM9" s="14" t="s">
        <v>67</v>
      </c>
      <c r="BN9" s="14" t="s">
        <v>67</v>
      </c>
      <c r="BO9" s="14" t="s">
        <v>67</v>
      </c>
      <c r="BP9" s="14" t="s">
        <v>67</v>
      </c>
      <c r="BQ9" s="14" t="s">
        <v>67</v>
      </c>
      <c r="BR9" s="14" t="s">
        <v>67</v>
      </c>
      <c r="BS9" s="14" t="s">
        <v>67</v>
      </c>
      <c r="BT9" s="14" t="s">
        <v>67</v>
      </c>
      <c r="BU9" s="14" t="s">
        <v>67</v>
      </c>
      <c r="BV9" s="14" t="s">
        <v>67</v>
      </c>
      <c r="BW9" s="14" t="s">
        <v>67</v>
      </c>
      <c r="BX9" s="14" t="s">
        <v>67</v>
      </c>
      <c r="BY9" s="14" t="s">
        <v>67</v>
      </c>
      <c r="BZ9" s="14" t="s">
        <v>67</v>
      </c>
      <c r="CA9" s="14" t="s">
        <v>67</v>
      </c>
      <c r="CB9" s="14" t="s">
        <v>67</v>
      </c>
      <c r="CC9" s="14" t="s">
        <v>67</v>
      </c>
      <c r="CD9" s="14" t="s">
        <v>67</v>
      </c>
      <c r="CE9" s="14" t="s">
        <v>67</v>
      </c>
      <c r="CF9" s="14" t="s">
        <v>67</v>
      </c>
      <c r="CG9" s="14" t="s">
        <v>67</v>
      </c>
      <c r="CH9" s="14" t="s">
        <v>67</v>
      </c>
      <c r="CI9" s="14" t="s">
        <v>67</v>
      </c>
      <c r="CJ9" s="14" t="s">
        <v>67</v>
      </c>
      <c r="CK9" s="14" t="s">
        <v>67</v>
      </c>
      <c r="CL9" s="14" t="s">
        <v>67</v>
      </c>
      <c r="CM9" s="14" t="s">
        <v>67</v>
      </c>
      <c r="CN9" s="14" t="s">
        <v>67</v>
      </c>
      <c r="CO9" s="14" t="s">
        <v>67</v>
      </c>
      <c r="CP9" s="14" t="s">
        <v>67</v>
      </c>
      <c r="CQ9" s="14" t="s">
        <v>67</v>
      </c>
      <c r="CR9" s="14" t="s">
        <v>67</v>
      </c>
      <c r="CS9" s="14" t="s">
        <v>67</v>
      </c>
      <c r="CT9" s="14" t="s">
        <v>67</v>
      </c>
      <c r="CU9" s="14" t="s">
        <v>67</v>
      </c>
      <c r="CV9" s="14" t="s">
        <v>67</v>
      </c>
      <c r="CW9" s="14" t="s">
        <v>67</v>
      </c>
      <c r="CX9" s="14" t="s">
        <v>67</v>
      </c>
      <c r="CY9" s="14" t="s">
        <v>67</v>
      </c>
      <c r="CZ9" s="14" t="s">
        <v>67</v>
      </c>
      <c r="DA9" s="14" t="s">
        <v>67</v>
      </c>
      <c r="DB9" s="14" t="s">
        <v>67</v>
      </c>
      <c r="DC9" s="14" t="s">
        <v>67</v>
      </c>
      <c r="DD9" s="14" t="s">
        <v>67</v>
      </c>
      <c r="DE9" s="14" t="s">
        <v>67</v>
      </c>
      <c r="DF9" s="14" t="s">
        <v>67</v>
      </c>
      <c r="DG9" s="14" t="s">
        <v>67</v>
      </c>
      <c r="DH9" s="14" t="s">
        <v>67</v>
      </c>
      <c r="DI9" s="14" t="s">
        <v>67</v>
      </c>
      <c r="DJ9" s="14" t="s">
        <v>67</v>
      </c>
      <c r="DK9" s="14" t="s">
        <v>67</v>
      </c>
      <c r="DL9" s="14" t="s">
        <v>67</v>
      </c>
      <c r="DM9" s="14" t="s">
        <v>67</v>
      </c>
      <c r="DN9" s="14" t="s">
        <v>67</v>
      </c>
      <c r="DO9" s="14" t="s">
        <v>67</v>
      </c>
      <c r="DP9" s="14" t="s">
        <v>67</v>
      </c>
      <c r="DQ9" s="14" t="s">
        <v>67</v>
      </c>
      <c r="DR9" s="14" t="s">
        <v>67</v>
      </c>
      <c r="DS9" s="14" t="s">
        <v>67</v>
      </c>
      <c r="DT9" s="14" t="s">
        <v>67</v>
      </c>
      <c r="DU9" s="14" t="s">
        <v>67</v>
      </c>
      <c r="DV9" s="14" t="s">
        <v>67</v>
      </c>
      <c r="DW9" s="14" t="s">
        <v>67</v>
      </c>
      <c r="DX9" s="14" t="s">
        <v>67</v>
      </c>
      <c r="DY9" s="14" t="s">
        <v>67</v>
      </c>
      <c r="DZ9" s="14" t="s">
        <v>67</v>
      </c>
      <c r="EA9" s="14" t="s">
        <v>67</v>
      </c>
      <c r="EB9" s="14" t="s">
        <v>67</v>
      </c>
      <c r="EC9" s="14" t="s">
        <v>67</v>
      </c>
      <c r="ED9" s="14" t="s">
        <v>67</v>
      </c>
      <c r="EE9" s="14" t="s">
        <v>67</v>
      </c>
      <c r="EF9" s="14" t="s">
        <v>67</v>
      </c>
      <c r="EG9" s="14" t="s">
        <v>67</v>
      </c>
      <c r="EH9" s="14" t="s">
        <v>67</v>
      </c>
      <c r="EI9" s="14" t="s">
        <v>67</v>
      </c>
      <c r="EJ9" s="14" t="s">
        <v>67</v>
      </c>
      <c r="EK9" s="14" t="s">
        <v>67</v>
      </c>
      <c r="EL9" s="14" t="s">
        <v>67</v>
      </c>
      <c r="EM9" s="14" t="s">
        <v>67</v>
      </c>
      <c r="EN9" s="14" t="s">
        <v>67</v>
      </c>
      <c r="EO9" s="14" t="s">
        <v>67</v>
      </c>
      <c r="EP9" s="14" t="s">
        <v>67</v>
      </c>
      <c r="EQ9" s="14" t="s">
        <v>67</v>
      </c>
      <c r="ER9" s="14" t="s">
        <v>67</v>
      </c>
      <c r="ES9" s="14" t="s">
        <v>67</v>
      </c>
      <c r="ET9" s="14" t="s">
        <v>67</v>
      </c>
      <c r="EU9" s="14" t="s">
        <v>67</v>
      </c>
      <c r="EV9" s="14" t="s">
        <v>67</v>
      </c>
      <c r="EW9" s="14" t="s">
        <v>67</v>
      </c>
      <c r="EX9" s="14" t="s">
        <v>67</v>
      </c>
      <c r="EY9" s="14" t="s">
        <v>67</v>
      </c>
      <c r="EZ9" s="14" t="s">
        <v>67</v>
      </c>
      <c r="FA9" s="14" t="s">
        <v>67</v>
      </c>
      <c r="FB9" s="14" t="s">
        <v>67</v>
      </c>
      <c r="FC9" s="14" t="s">
        <v>67</v>
      </c>
      <c r="FD9" s="14" t="s">
        <v>67</v>
      </c>
      <c r="FE9" s="14" t="s">
        <v>67</v>
      </c>
      <c r="FF9" s="14" t="s">
        <v>67</v>
      </c>
      <c r="FG9" s="14" t="s">
        <v>67</v>
      </c>
      <c r="FH9" s="14" t="s">
        <v>67</v>
      </c>
      <c r="FI9" s="14" t="s">
        <v>67</v>
      </c>
      <c r="FJ9" s="14" t="s">
        <v>67</v>
      </c>
    </row>
    <row r="10" spans="1:166" s="5" customFormat="1" ht="21.95" customHeight="1">
      <c r="A10" s="11" t="s">
        <v>4</v>
      </c>
      <c r="B10" s="4" t="s">
        <v>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</row>
    <row r="11" spans="1:166" ht="21.95" customHeight="1">
      <c r="A11" s="15" t="s">
        <v>79</v>
      </c>
      <c r="B11" s="9" t="s">
        <v>80</v>
      </c>
      <c r="C11" s="10" t="s">
        <v>67</v>
      </c>
      <c r="D11" s="10" t="s">
        <v>67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</row>
    <row r="12" spans="1:166" ht="21.95" customHeight="1">
      <c r="A12" s="15"/>
      <c r="B12" s="9" t="s">
        <v>81</v>
      </c>
      <c r="C12" s="10">
        <v>9800000</v>
      </c>
      <c r="D12" s="10">
        <v>9800000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10">
        <v>9800000</v>
      </c>
      <c r="AH12" s="10">
        <v>9800000</v>
      </c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</row>
    <row r="13" spans="1:166" ht="21.95" customHeight="1">
      <c r="A13" s="15"/>
      <c r="B13" s="9" t="s">
        <v>82</v>
      </c>
      <c r="C13" s="10">
        <v>7833000</v>
      </c>
      <c r="D13" s="10">
        <v>7833000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10">
        <v>7833000</v>
      </c>
      <c r="AH13" s="10">
        <v>7833000</v>
      </c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</row>
    <row r="14" spans="1:166" ht="21.95" customHeight="1">
      <c r="A14" s="15"/>
      <c r="B14" s="9" t="s">
        <v>83</v>
      </c>
      <c r="C14" s="10">
        <v>17577000</v>
      </c>
      <c r="D14" s="10">
        <v>17577000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10">
        <v>17577000</v>
      </c>
      <c r="AH14" s="10">
        <v>17577000</v>
      </c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</row>
    <row r="15" spans="1:166" ht="21.95" customHeight="1">
      <c r="A15" s="15" t="s">
        <v>84</v>
      </c>
      <c r="B15" s="9" t="s">
        <v>85</v>
      </c>
      <c r="C15" s="10" t="s">
        <v>67</v>
      </c>
      <c r="D15" s="10" t="s">
        <v>67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</row>
    <row r="16" spans="1:166" ht="21.95" customHeight="1">
      <c r="A16" s="15"/>
      <c r="B16" s="9" t="s">
        <v>81</v>
      </c>
      <c r="C16" s="10">
        <v>1572966000</v>
      </c>
      <c r="D16" s="10">
        <v>1572966000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10">
        <v>1572966000</v>
      </c>
      <c r="EZ16" s="10">
        <v>1572966000</v>
      </c>
      <c r="FA16" s="3"/>
      <c r="FB16" s="3"/>
      <c r="FC16" s="3"/>
      <c r="FD16" s="3"/>
      <c r="FE16" s="3"/>
      <c r="FF16" s="3"/>
      <c r="FG16" s="3"/>
      <c r="FH16" s="3"/>
      <c r="FI16" s="3"/>
      <c r="FJ16" s="3"/>
    </row>
    <row r="17" spans="1:166" ht="21.95" customHeight="1">
      <c r="A17" s="15"/>
      <c r="B17" s="9" t="s">
        <v>82</v>
      </c>
      <c r="C17" s="10">
        <v>75716550</v>
      </c>
      <c r="D17" s="10">
        <v>75716550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10">
        <v>75716550</v>
      </c>
      <c r="EZ17" s="10">
        <v>75716550</v>
      </c>
      <c r="FA17" s="3"/>
      <c r="FB17" s="3"/>
      <c r="FC17" s="3"/>
      <c r="FD17" s="3"/>
      <c r="FE17" s="3"/>
      <c r="FF17" s="3"/>
      <c r="FG17" s="3"/>
      <c r="FH17" s="3"/>
      <c r="FI17" s="3"/>
      <c r="FJ17" s="3"/>
    </row>
    <row r="18" spans="1:166" ht="21.95" customHeight="1">
      <c r="A18" s="15"/>
      <c r="B18" s="9" t="s">
        <v>83</v>
      </c>
      <c r="C18" s="10">
        <v>1494359685</v>
      </c>
      <c r="D18" s="10">
        <v>1494359685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10">
        <v>1494359685</v>
      </c>
      <c r="EZ18" s="10">
        <v>1494359685</v>
      </c>
      <c r="FA18" s="3"/>
      <c r="FB18" s="3"/>
      <c r="FC18" s="3"/>
      <c r="FD18" s="3"/>
      <c r="FE18" s="3"/>
      <c r="FF18" s="3"/>
      <c r="FG18" s="3"/>
      <c r="FH18" s="3"/>
      <c r="FI18" s="3"/>
      <c r="FJ18" s="3"/>
    </row>
    <row r="19" spans="1:166" ht="21.95" customHeight="1">
      <c r="A19" s="15" t="s">
        <v>86</v>
      </c>
      <c r="B19" s="9" t="s">
        <v>87</v>
      </c>
      <c r="C19" s="10" t="s">
        <v>67</v>
      </c>
      <c r="D19" s="10" t="s">
        <v>67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</row>
    <row r="20" spans="1:166" ht="21.95" customHeight="1">
      <c r="A20" s="15"/>
      <c r="B20" s="9" t="s">
        <v>81</v>
      </c>
      <c r="C20" s="10">
        <v>5962035869</v>
      </c>
      <c r="D20" s="10">
        <v>5962035869</v>
      </c>
      <c r="E20" s="3"/>
      <c r="F20" s="10">
        <v>5962035869</v>
      </c>
      <c r="G20" s="10">
        <v>5962035869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</row>
    <row r="21" spans="1:166" ht="21.95" customHeight="1">
      <c r="A21" s="15"/>
      <c r="B21" s="9" t="s">
        <v>82</v>
      </c>
      <c r="C21" s="10">
        <v>838618000</v>
      </c>
      <c r="D21" s="10">
        <v>838618000</v>
      </c>
      <c r="E21" s="3"/>
      <c r="F21" s="10">
        <v>838618000</v>
      </c>
      <c r="G21" s="10">
        <v>838618000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</row>
    <row r="22" spans="1:166" ht="21.95" customHeight="1">
      <c r="A22" s="15"/>
      <c r="B22" s="9" t="s">
        <v>83</v>
      </c>
      <c r="C22" s="10">
        <v>4244408200</v>
      </c>
      <c r="D22" s="10">
        <v>4244408200</v>
      </c>
      <c r="E22" s="3"/>
      <c r="F22" s="10">
        <v>4244408200</v>
      </c>
      <c r="G22" s="10">
        <v>4244408200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</row>
    <row r="23" spans="1:166" ht="21.95" customHeight="1">
      <c r="A23" s="15" t="s">
        <v>88</v>
      </c>
      <c r="B23" s="9" t="s">
        <v>89</v>
      </c>
      <c r="C23" s="10" t="s">
        <v>67</v>
      </c>
      <c r="D23" s="10" t="s">
        <v>67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</row>
    <row r="24" spans="1:166" ht="21.95" customHeight="1">
      <c r="A24" s="15"/>
      <c r="B24" s="9" t="s">
        <v>81</v>
      </c>
      <c r="C24" s="10">
        <v>19600000</v>
      </c>
      <c r="D24" s="10">
        <v>19600000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10">
        <v>19600000</v>
      </c>
      <c r="AK24" s="10">
        <v>19600000</v>
      </c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</row>
    <row r="25" spans="1:166" ht="21.95" customHeight="1">
      <c r="A25" s="15"/>
      <c r="B25" s="9" t="s">
        <v>82</v>
      </c>
      <c r="C25" s="10">
        <v>10710000</v>
      </c>
      <c r="D25" s="10">
        <v>10710000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10">
        <v>10710000</v>
      </c>
      <c r="AK25" s="10">
        <v>10710000</v>
      </c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</row>
    <row r="26" spans="1:166" ht="21.95" customHeight="1">
      <c r="A26" s="15"/>
      <c r="B26" s="9" t="s">
        <v>83</v>
      </c>
      <c r="C26" s="10">
        <v>19600000</v>
      </c>
      <c r="D26" s="10">
        <v>19600000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10">
        <v>19600000</v>
      </c>
      <c r="AK26" s="10">
        <v>19600000</v>
      </c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</row>
    <row r="27" spans="1:166" ht="21.95" customHeight="1">
      <c r="A27" s="15" t="s">
        <v>90</v>
      </c>
      <c r="B27" s="9" t="s">
        <v>91</v>
      </c>
      <c r="C27" s="10" t="s">
        <v>67</v>
      </c>
      <c r="D27" s="10" t="s">
        <v>67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</row>
    <row r="28" spans="1:166" ht="21.95" customHeight="1">
      <c r="A28" s="15"/>
      <c r="B28" s="9" t="s">
        <v>81</v>
      </c>
      <c r="C28" s="10">
        <v>29400000</v>
      </c>
      <c r="D28" s="10">
        <v>29400000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>
        <v>15400000</v>
      </c>
      <c r="S28" s="3">
        <f>R28</f>
        <v>15400000</v>
      </c>
      <c r="T28" s="3"/>
      <c r="U28" s="3"/>
      <c r="V28" s="3"/>
      <c r="W28" s="3"/>
      <c r="X28" s="3"/>
      <c r="Y28" s="3"/>
      <c r="Z28" s="3"/>
      <c r="AA28" s="3"/>
      <c r="AB28" s="3"/>
      <c r="AC28" s="3"/>
      <c r="AD28" s="3">
        <v>14000000</v>
      </c>
      <c r="AE28" s="3">
        <f>AD28</f>
        <v>14000000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</row>
    <row r="29" spans="1:166" ht="21.95" customHeight="1">
      <c r="A29" s="15"/>
      <c r="B29" s="9" t="s">
        <v>82</v>
      </c>
      <c r="C29" s="10">
        <v>16666100</v>
      </c>
      <c r="D29" s="10">
        <v>16666100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>
        <v>4620000</v>
      </c>
      <c r="S29" s="3">
        <f t="shared" ref="S29:S30" si="0">R29</f>
        <v>4620000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>
        <v>12046100</v>
      </c>
      <c r="AE29" s="3">
        <f t="shared" ref="AE29:AE30" si="1">AD29</f>
        <v>12046100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</row>
    <row r="30" spans="1:166" ht="21.95" customHeight="1">
      <c r="A30" s="15"/>
      <c r="B30" s="9" t="s">
        <v>83</v>
      </c>
      <c r="C30" s="10">
        <v>12733900</v>
      </c>
      <c r="D30" s="10">
        <v>12733900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>
        <v>10780000</v>
      </c>
      <c r="S30" s="3">
        <f t="shared" si="0"/>
        <v>10780000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>
        <v>1953900</v>
      </c>
      <c r="AE30" s="3">
        <f t="shared" si="1"/>
        <v>1953900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</row>
    <row r="31" spans="1:166" ht="21.95" customHeight="1">
      <c r="A31" s="15" t="s">
        <v>92</v>
      </c>
      <c r="B31" s="9" t="s">
        <v>93</v>
      </c>
      <c r="C31" s="10" t="s">
        <v>67</v>
      </c>
      <c r="D31" s="10" t="s">
        <v>67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</row>
    <row r="32" spans="1:166" ht="21.95" customHeight="1">
      <c r="A32" s="15"/>
      <c r="B32" s="9" t="s">
        <v>81</v>
      </c>
      <c r="C32" s="10">
        <v>19600000</v>
      </c>
      <c r="D32" s="10">
        <v>19600000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10">
        <v>19600000</v>
      </c>
      <c r="ET32" s="10">
        <v>19600000</v>
      </c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</row>
    <row r="33" spans="1:166" s="5" customFormat="1" ht="21.95" customHeight="1">
      <c r="A33" s="15"/>
      <c r="B33" s="9" t="s">
        <v>82</v>
      </c>
      <c r="C33" s="10">
        <v>5880000</v>
      </c>
      <c r="D33" s="10">
        <v>5880000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3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3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10">
        <v>5880000</v>
      </c>
      <c r="ET33" s="10">
        <v>5880000</v>
      </c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</row>
    <row r="34" spans="1:166" ht="21.95" customHeight="1">
      <c r="A34" s="15"/>
      <c r="B34" s="9" t="s">
        <v>83</v>
      </c>
      <c r="C34" s="10">
        <v>13720000</v>
      </c>
      <c r="D34" s="10">
        <v>13720000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3"/>
      <c r="BZ34" s="7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3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>
        <v>13720000</v>
      </c>
      <c r="ET34" s="10">
        <v>13720000</v>
      </c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</row>
    <row r="35" spans="1:166" ht="21.95" customHeight="1">
      <c r="A35" s="15" t="s">
        <v>94</v>
      </c>
      <c r="B35" s="9" t="s">
        <v>95</v>
      </c>
      <c r="C35" s="10" t="s">
        <v>67</v>
      </c>
      <c r="D35" s="10" t="s">
        <v>67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3"/>
      <c r="BZ35" s="7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3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</row>
    <row r="36" spans="1:166" s="5" customFormat="1" ht="21.95" customHeight="1">
      <c r="A36" s="15"/>
      <c r="B36" s="9" t="s">
        <v>81</v>
      </c>
      <c r="C36" s="10" t="s">
        <v>67</v>
      </c>
      <c r="D36" s="10" t="s">
        <v>67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3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3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</row>
    <row r="37" spans="1:166" ht="21.95" customHeight="1">
      <c r="A37" s="15"/>
      <c r="B37" s="9" t="s">
        <v>82</v>
      </c>
      <c r="C37" s="10" t="s">
        <v>67</v>
      </c>
      <c r="D37" s="10" t="s">
        <v>67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3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3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</row>
    <row r="38" spans="1:166" ht="21.95" customHeight="1">
      <c r="A38" s="15"/>
      <c r="B38" s="9" t="s">
        <v>83</v>
      </c>
      <c r="C38" s="10">
        <v>33481000</v>
      </c>
      <c r="D38" s="10">
        <v>33481000</v>
      </c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>
        <v>33481000</v>
      </c>
      <c r="AB38" s="10">
        <v>33481000</v>
      </c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3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3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</row>
    <row r="39" spans="1:166" ht="21.95" customHeight="1">
      <c r="A39" s="15" t="s">
        <v>96</v>
      </c>
      <c r="B39" s="9" t="s">
        <v>97</v>
      </c>
      <c r="C39" s="10" t="s">
        <v>67</v>
      </c>
      <c r="D39" s="10" t="s">
        <v>67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</row>
    <row r="40" spans="1:166" s="5" customFormat="1" ht="21.95" customHeight="1">
      <c r="A40" s="15"/>
      <c r="B40" s="9" t="s">
        <v>81</v>
      </c>
      <c r="C40" s="10">
        <v>7700000</v>
      </c>
      <c r="D40" s="10">
        <v>7700000</v>
      </c>
      <c r="E40" s="8"/>
      <c r="F40" s="3"/>
      <c r="G40" s="8"/>
      <c r="H40" s="8"/>
      <c r="I40" s="8"/>
      <c r="J40" s="8"/>
      <c r="K40" s="8"/>
      <c r="L40" s="3"/>
      <c r="M40" s="3"/>
      <c r="N40" s="8"/>
      <c r="O40" s="3"/>
      <c r="P40" s="3"/>
      <c r="Q40" s="8"/>
      <c r="R40" s="8"/>
      <c r="S40" s="8"/>
      <c r="T40" s="8"/>
      <c r="U40" s="10">
        <v>7700000</v>
      </c>
      <c r="V40" s="10">
        <v>7700000</v>
      </c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3"/>
      <c r="AT40" s="3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3"/>
      <c r="BZ40" s="3"/>
      <c r="CA40" s="8"/>
      <c r="CB40" s="3"/>
      <c r="CC40" s="8"/>
      <c r="CD40" s="8"/>
      <c r="CE40" s="8"/>
      <c r="CF40" s="8"/>
      <c r="CG40" s="8"/>
      <c r="CH40" s="3"/>
      <c r="CI40" s="3"/>
      <c r="CJ40" s="8"/>
      <c r="CK40" s="3"/>
      <c r="CL40" s="8"/>
      <c r="CM40" s="8"/>
      <c r="CN40" s="8"/>
      <c r="CO40" s="8"/>
      <c r="CP40" s="8"/>
      <c r="CQ40" s="8"/>
      <c r="CR40" s="8"/>
      <c r="CS40" s="8"/>
      <c r="CT40" s="3"/>
      <c r="CU40" s="8"/>
      <c r="CV40" s="8"/>
      <c r="CW40" s="8"/>
      <c r="CX40" s="8"/>
      <c r="CY40" s="8"/>
      <c r="CZ40" s="3"/>
      <c r="DA40" s="3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3"/>
      <c r="DP40" s="3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3"/>
      <c r="EK40" s="3"/>
      <c r="EL40" s="8"/>
      <c r="EM40" s="3"/>
      <c r="EN40" s="3"/>
      <c r="EO40" s="8"/>
      <c r="EP40" s="3"/>
      <c r="EQ40" s="3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</row>
    <row r="41" spans="1:166" ht="21.95" customHeight="1">
      <c r="A41" s="15"/>
      <c r="B41" s="9" t="s">
        <v>82</v>
      </c>
      <c r="C41" s="10">
        <v>2310000</v>
      </c>
      <c r="D41" s="10">
        <v>2310000</v>
      </c>
      <c r="E41" s="7"/>
      <c r="F41" s="3"/>
      <c r="G41" s="7"/>
      <c r="H41" s="7"/>
      <c r="I41" s="7"/>
      <c r="J41" s="7"/>
      <c r="K41" s="7"/>
      <c r="L41" s="3"/>
      <c r="M41" s="3"/>
      <c r="N41" s="7"/>
      <c r="O41" s="3"/>
      <c r="P41" s="3"/>
      <c r="Q41" s="7"/>
      <c r="R41" s="7"/>
      <c r="S41" s="7"/>
      <c r="T41" s="7"/>
      <c r="U41" s="10">
        <v>2310000</v>
      </c>
      <c r="V41" s="10">
        <v>2310000</v>
      </c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3"/>
      <c r="AT41" s="3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3"/>
      <c r="BZ41" s="3"/>
      <c r="CA41" s="7"/>
      <c r="CB41" s="3"/>
      <c r="CC41" s="7"/>
      <c r="CD41" s="7"/>
      <c r="CE41" s="7"/>
      <c r="CF41" s="7"/>
      <c r="CG41" s="7"/>
      <c r="CH41" s="3"/>
      <c r="CI41" s="3"/>
      <c r="CJ41" s="7"/>
      <c r="CK41" s="3"/>
      <c r="CL41" s="7"/>
      <c r="CM41" s="7"/>
      <c r="CN41" s="7"/>
      <c r="CO41" s="7"/>
      <c r="CP41" s="7"/>
      <c r="CQ41" s="7"/>
      <c r="CR41" s="7"/>
      <c r="CS41" s="7"/>
      <c r="CT41" s="3"/>
      <c r="CU41" s="8"/>
      <c r="CV41" s="7"/>
      <c r="CW41" s="7"/>
      <c r="CX41" s="7"/>
      <c r="CY41" s="7"/>
      <c r="CZ41" s="3"/>
      <c r="DA41" s="3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3"/>
      <c r="DP41" s="3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3"/>
      <c r="EK41" s="3"/>
      <c r="EL41" s="7"/>
      <c r="EM41" s="3"/>
      <c r="EN41" s="3"/>
      <c r="EO41" s="7"/>
      <c r="EP41" s="3"/>
      <c r="EQ41" s="3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8"/>
      <c r="FI41" s="8"/>
      <c r="FJ41" s="8"/>
    </row>
    <row r="42" spans="1:166" ht="21.95" customHeight="1">
      <c r="A42" s="15"/>
      <c r="B42" s="9" t="s">
        <v>83</v>
      </c>
      <c r="C42" s="10">
        <v>5390000</v>
      </c>
      <c r="D42" s="10">
        <v>5390000</v>
      </c>
      <c r="E42" s="7"/>
      <c r="F42" s="3"/>
      <c r="G42" s="7"/>
      <c r="H42" s="7"/>
      <c r="I42" s="7"/>
      <c r="J42" s="7"/>
      <c r="K42" s="7"/>
      <c r="L42" s="3"/>
      <c r="M42" s="3"/>
      <c r="N42" s="7"/>
      <c r="O42" s="3"/>
      <c r="P42" s="3"/>
      <c r="Q42" s="7"/>
      <c r="R42" s="7"/>
      <c r="S42" s="7"/>
      <c r="T42" s="7"/>
      <c r="U42" s="10">
        <v>5390000</v>
      </c>
      <c r="V42" s="10">
        <v>5390000</v>
      </c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3"/>
      <c r="AT42" s="3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3"/>
      <c r="BZ42" s="3"/>
      <c r="CA42" s="7"/>
      <c r="CB42" s="3"/>
      <c r="CC42" s="7"/>
      <c r="CD42" s="7"/>
      <c r="CE42" s="7"/>
      <c r="CF42" s="7"/>
      <c r="CG42" s="7"/>
      <c r="CH42" s="3"/>
      <c r="CI42" s="3"/>
      <c r="CJ42" s="7"/>
      <c r="CK42" s="3"/>
      <c r="CL42" s="7"/>
      <c r="CM42" s="7"/>
      <c r="CN42" s="7"/>
      <c r="CO42" s="7"/>
      <c r="CP42" s="7"/>
      <c r="CQ42" s="7"/>
      <c r="CR42" s="7"/>
      <c r="CS42" s="7"/>
      <c r="CT42" s="3"/>
      <c r="CU42" s="8"/>
      <c r="CV42" s="7"/>
      <c r="CW42" s="7"/>
      <c r="CX42" s="7"/>
      <c r="CY42" s="7"/>
      <c r="CZ42" s="3"/>
      <c r="DA42" s="3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3"/>
      <c r="DP42" s="3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3"/>
      <c r="EK42" s="3"/>
      <c r="EL42" s="7"/>
      <c r="EM42" s="3"/>
      <c r="EN42" s="3"/>
      <c r="EO42" s="7"/>
      <c r="EP42" s="3"/>
      <c r="EQ42" s="3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</row>
    <row r="43" spans="1:166" ht="21.95" customHeight="1">
      <c r="A43" s="15" t="s">
        <v>98</v>
      </c>
      <c r="B43" s="9" t="s">
        <v>99</v>
      </c>
      <c r="C43" s="10" t="s">
        <v>67</v>
      </c>
      <c r="D43" s="10" t="s">
        <v>67</v>
      </c>
      <c r="E43" s="7"/>
      <c r="F43" s="3"/>
      <c r="G43" s="7"/>
      <c r="H43" s="7"/>
      <c r="I43" s="7"/>
      <c r="J43" s="7"/>
      <c r="K43" s="7"/>
      <c r="L43" s="3"/>
      <c r="M43" s="3"/>
      <c r="N43" s="7"/>
      <c r="O43" s="3"/>
      <c r="P43" s="3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3"/>
      <c r="AT43" s="3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3"/>
      <c r="BZ43" s="3"/>
      <c r="CA43" s="7"/>
      <c r="CB43" s="3"/>
      <c r="CC43" s="7"/>
      <c r="CD43" s="7"/>
      <c r="CE43" s="7"/>
      <c r="CF43" s="7"/>
      <c r="CG43" s="7"/>
      <c r="CH43" s="3"/>
      <c r="CI43" s="3"/>
      <c r="CJ43" s="7"/>
      <c r="CK43" s="3"/>
      <c r="CL43" s="7"/>
      <c r="CM43" s="7"/>
      <c r="CN43" s="7"/>
      <c r="CO43" s="7"/>
      <c r="CP43" s="7"/>
      <c r="CQ43" s="7"/>
      <c r="CR43" s="7"/>
      <c r="CS43" s="7"/>
      <c r="CT43" s="3"/>
      <c r="CU43" s="8"/>
      <c r="CV43" s="7"/>
      <c r="CW43" s="7"/>
      <c r="CX43" s="7"/>
      <c r="CY43" s="7"/>
      <c r="CZ43" s="3"/>
      <c r="DA43" s="3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3"/>
      <c r="DP43" s="3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3"/>
      <c r="EK43" s="3"/>
      <c r="EL43" s="7"/>
      <c r="EM43" s="3"/>
      <c r="EN43" s="3"/>
      <c r="EO43" s="7"/>
      <c r="EP43" s="3"/>
      <c r="EQ43" s="3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</row>
    <row r="44" spans="1:166" ht="21.95" customHeight="1">
      <c r="A44" s="15"/>
      <c r="B44" s="9" t="s">
        <v>81</v>
      </c>
      <c r="C44" s="10">
        <v>19250000</v>
      </c>
      <c r="D44" s="10">
        <v>19250000</v>
      </c>
      <c r="E44" s="7"/>
      <c r="F44" s="3"/>
      <c r="G44" s="7"/>
      <c r="H44" s="7"/>
      <c r="I44" s="7"/>
      <c r="J44" s="7"/>
      <c r="K44" s="7"/>
      <c r="L44" s="3"/>
      <c r="M44" s="3"/>
      <c r="N44" s="7"/>
      <c r="O44" s="3"/>
      <c r="P44" s="3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10">
        <v>19250000</v>
      </c>
      <c r="AK44" s="10">
        <v>19250000</v>
      </c>
      <c r="AL44" s="7"/>
      <c r="AM44" s="7"/>
      <c r="AN44" s="7"/>
      <c r="AO44" s="7"/>
      <c r="AP44" s="7"/>
      <c r="AQ44" s="7"/>
      <c r="AR44" s="7"/>
      <c r="AS44" s="3"/>
      <c r="AT44" s="3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3"/>
      <c r="BZ44" s="3"/>
      <c r="CA44" s="7"/>
      <c r="CB44" s="3"/>
      <c r="CC44" s="7"/>
      <c r="CD44" s="7"/>
      <c r="CE44" s="7"/>
      <c r="CF44" s="7"/>
      <c r="CG44" s="7"/>
      <c r="CH44" s="3"/>
      <c r="CI44" s="3"/>
      <c r="CJ44" s="7"/>
      <c r="CK44" s="3"/>
      <c r="CL44" s="7"/>
      <c r="CM44" s="7"/>
      <c r="CN44" s="7"/>
      <c r="CO44" s="7"/>
      <c r="CP44" s="7"/>
      <c r="CQ44" s="7"/>
      <c r="CR44" s="7"/>
      <c r="CS44" s="7"/>
      <c r="CT44" s="3"/>
      <c r="CU44" s="8"/>
      <c r="CV44" s="7"/>
      <c r="CW44" s="7"/>
      <c r="CX44" s="7"/>
      <c r="CY44" s="7"/>
      <c r="CZ44" s="3"/>
      <c r="DA44" s="3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3"/>
      <c r="DP44" s="3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3"/>
      <c r="EK44" s="3"/>
      <c r="EL44" s="7"/>
      <c r="EM44" s="3"/>
      <c r="EN44" s="3"/>
      <c r="EO44" s="7"/>
      <c r="EP44" s="3"/>
      <c r="EQ44" s="3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</row>
    <row r="45" spans="1:166" ht="21.95" customHeight="1">
      <c r="A45" s="15"/>
      <c r="B45" s="9" t="s">
        <v>82</v>
      </c>
      <c r="C45" s="10">
        <v>945000</v>
      </c>
      <c r="D45" s="10">
        <v>945000</v>
      </c>
      <c r="E45" s="7"/>
      <c r="F45" s="3"/>
      <c r="G45" s="7"/>
      <c r="H45" s="7"/>
      <c r="I45" s="7"/>
      <c r="J45" s="7"/>
      <c r="K45" s="7"/>
      <c r="L45" s="3"/>
      <c r="M45" s="3"/>
      <c r="N45" s="7"/>
      <c r="O45" s="3"/>
      <c r="P45" s="3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10">
        <v>945000</v>
      </c>
      <c r="AK45" s="10">
        <v>945000</v>
      </c>
      <c r="AL45" s="7"/>
      <c r="AM45" s="7"/>
      <c r="AN45" s="7"/>
      <c r="AO45" s="7"/>
      <c r="AP45" s="7"/>
      <c r="AQ45" s="7"/>
      <c r="AR45" s="7"/>
      <c r="AS45" s="3"/>
      <c r="AT45" s="3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3"/>
      <c r="BZ45" s="3"/>
      <c r="CA45" s="7"/>
      <c r="CB45" s="3"/>
      <c r="CC45" s="7"/>
      <c r="CD45" s="7"/>
      <c r="CE45" s="7"/>
      <c r="CF45" s="7"/>
      <c r="CG45" s="7"/>
      <c r="CH45" s="3"/>
      <c r="CI45" s="3"/>
      <c r="CJ45" s="7"/>
      <c r="CK45" s="3"/>
      <c r="CL45" s="7"/>
      <c r="CM45" s="7"/>
      <c r="CN45" s="7"/>
      <c r="CO45" s="7"/>
      <c r="CP45" s="7"/>
      <c r="CQ45" s="7"/>
      <c r="CR45" s="7"/>
      <c r="CS45" s="7"/>
      <c r="CT45" s="3"/>
      <c r="CU45" s="8"/>
      <c r="CV45" s="7"/>
      <c r="CW45" s="7"/>
      <c r="CX45" s="7"/>
      <c r="CY45" s="7"/>
      <c r="CZ45" s="3"/>
      <c r="DA45" s="3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3"/>
      <c r="DP45" s="3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3"/>
      <c r="EK45" s="3"/>
      <c r="EL45" s="7"/>
      <c r="EM45" s="3"/>
      <c r="EN45" s="3"/>
      <c r="EO45" s="7"/>
      <c r="EP45" s="3"/>
      <c r="EQ45" s="3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</row>
    <row r="46" spans="1:166" ht="21.95" customHeight="1">
      <c r="A46" s="15"/>
      <c r="B46" s="9" t="s">
        <v>83</v>
      </c>
      <c r="C46" s="10" t="s">
        <v>67</v>
      </c>
      <c r="D46" s="10" t="s">
        <v>67</v>
      </c>
      <c r="E46" s="7"/>
      <c r="F46" s="3"/>
      <c r="G46" s="7"/>
      <c r="H46" s="7"/>
      <c r="I46" s="7"/>
      <c r="J46" s="7"/>
      <c r="K46" s="7"/>
      <c r="L46" s="3"/>
      <c r="M46" s="3"/>
      <c r="N46" s="7"/>
      <c r="O46" s="3"/>
      <c r="P46" s="3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3"/>
      <c r="AT46" s="3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3"/>
      <c r="BZ46" s="3"/>
      <c r="CA46" s="7"/>
      <c r="CB46" s="3"/>
      <c r="CC46" s="7"/>
      <c r="CD46" s="7"/>
      <c r="CE46" s="7"/>
      <c r="CF46" s="7"/>
      <c r="CG46" s="7"/>
      <c r="CH46" s="3"/>
      <c r="CI46" s="3"/>
      <c r="CJ46" s="7"/>
      <c r="CK46" s="3"/>
      <c r="CL46" s="7"/>
      <c r="CM46" s="7"/>
      <c r="CN46" s="7"/>
      <c r="CO46" s="7"/>
      <c r="CP46" s="7"/>
      <c r="CQ46" s="7"/>
      <c r="CR46" s="7"/>
      <c r="CS46" s="7"/>
      <c r="CT46" s="3"/>
      <c r="CU46" s="8"/>
      <c r="CV46" s="7"/>
      <c r="CW46" s="7"/>
      <c r="CX46" s="7"/>
      <c r="CY46" s="7"/>
      <c r="CZ46" s="3"/>
      <c r="DA46" s="3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3"/>
      <c r="DP46" s="3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3"/>
      <c r="EK46" s="3"/>
      <c r="EL46" s="7"/>
      <c r="EM46" s="3"/>
      <c r="EN46" s="3"/>
      <c r="EO46" s="7"/>
      <c r="EP46" s="3"/>
      <c r="EQ46" s="3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</row>
    <row r="47" spans="1:166" ht="21.95" customHeight="1">
      <c r="A47" s="15" t="s">
        <v>100</v>
      </c>
      <c r="B47" s="9" t="s">
        <v>101</v>
      </c>
      <c r="C47" s="10" t="s">
        <v>67</v>
      </c>
      <c r="D47" s="10" t="s">
        <v>67</v>
      </c>
      <c r="E47" s="7"/>
      <c r="F47" s="3"/>
      <c r="G47" s="7"/>
      <c r="H47" s="7"/>
      <c r="I47" s="7"/>
      <c r="J47" s="7"/>
      <c r="K47" s="7"/>
      <c r="L47" s="3"/>
      <c r="M47" s="3"/>
      <c r="N47" s="7"/>
      <c r="O47" s="3"/>
      <c r="P47" s="3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3"/>
      <c r="AT47" s="3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3"/>
      <c r="BZ47" s="3"/>
      <c r="CA47" s="7"/>
      <c r="CB47" s="3"/>
      <c r="CC47" s="7"/>
      <c r="CD47" s="7"/>
      <c r="CE47" s="7"/>
      <c r="CF47" s="7"/>
      <c r="CG47" s="7"/>
      <c r="CH47" s="3"/>
      <c r="CI47" s="3"/>
      <c r="CJ47" s="7"/>
      <c r="CK47" s="3"/>
      <c r="CL47" s="7"/>
      <c r="CM47" s="7"/>
      <c r="CN47" s="7"/>
      <c r="CO47" s="7"/>
      <c r="CP47" s="7"/>
      <c r="CQ47" s="7"/>
      <c r="CR47" s="7"/>
      <c r="CS47" s="7"/>
      <c r="CT47" s="3"/>
      <c r="CU47" s="8"/>
      <c r="CV47" s="7"/>
      <c r="CW47" s="7"/>
      <c r="CX47" s="7"/>
      <c r="CY47" s="7"/>
      <c r="CZ47" s="3"/>
      <c r="DA47" s="3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3"/>
      <c r="DP47" s="3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3"/>
      <c r="EK47" s="3"/>
      <c r="EL47" s="7"/>
      <c r="EM47" s="3"/>
      <c r="EN47" s="3"/>
      <c r="EO47" s="7"/>
      <c r="EP47" s="3"/>
      <c r="EQ47" s="3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</row>
    <row r="48" spans="1:166" ht="21.95" customHeight="1">
      <c r="A48" s="15"/>
      <c r="B48" s="9" t="s">
        <v>81</v>
      </c>
      <c r="C48" s="10">
        <v>2081493</v>
      </c>
      <c r="D48" s="10">
        <v>2081493</v>
      </c>
      <c r="E48" s="7"/>
      <c r="F48" s="3"/>
      <c r="G48" s="7"/>
      <c r="H48" s="7"/>
      <c r="I48" s="7"/>
      <c r="J48" s="7"/>
      <c r="K48" s="7"/>
      <c r="L48" s="3"/>
      <c r="M48" s="3"/>
      <c r="N48" s="7"/>
      <c r="O48" s="3"/>
      <c r="P48" s="3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10">
        <v>2081493</v>
      </c>
      <c r="AE48" s="10">
        <v>2081493</v>
      </c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3"/>
      <c r="AT48" s="3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3"/>
      <c r="BZ48" s="3"/>
      <c r="CA48" s="7"/>
      <c r="CB48" s="3"/>
      <c r="CC48" s="7"/>
      <c r="CD48" s="7"/>
      <c r="CE48" s="7"/>
      <c r="CF48" s="7"/>
      <c r="CG48" s="7"/>
      <c r="CH48" s="3"/>
      <c r="CI48" s="3"/>
      <c r="CJ48" s="7"/>
      <c r="CK48" s="3"/>
      <c r="CL48" s="7"/>
      <c r="CM48" s="7"/>
      <c r="CN48" s="7"/>
      <c r="CO48" s="7"/>
      <c r="CP48" s="7"/>
      <c r="CQ48" s="7"/>
      <c r="CR48" s="7"/>
      <c r="CS48" s="7"/>
      <c r="CT48" s="3"/>
      <c r="CU48" s="8"/>
      <c r="CV48" s="7"/>
      <c r="CW48" s="7"/>
      <c r="CX48" s="7"/>
      <c r="CY48" s="7"/>
      <c r="CZ48" s="3"/>
      <c r="DA48" s="3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3"/>
      <c r="DP48" s="3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3"/>
      <c r="EK48" s="3"/>
      <c r="EL48" s="7"/>
      <c r="EM48" s="3"/>
      <c r="EN48" s="3"/>
      <c r="EO48" s="7"/>
      <c r="EP48" s="3"/>
      <c r="EQ48" s="3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</row>
    <row r="49" spans="1:166" ht="21.95" customHeight="1">
      <c r="A49" s="15"/>
      <c r="B49" s="9" t="s">
        <v>82</v>
      </c>
      <c r="C49" s="10">
        <v>2081493</v>
      </c>
      <c r="D49" s="10">
        <v>2081493</v>
      </c>
      <c r="E49" s="7"/>
      <c r="F49" s="3"/>
      <c r="G49" s="7"/>
      <c r="H49" s="7"/>
      <c r="I49" s="7"/>
      <c r="J49" s="7"/>
      <c r="K49" s="7"/>
      <c r="L49" s="3"/>
      <c r="M49" s="3"/>
      <c r="N49" s="7"/>
      <c r="O49" s="3"/>
      <c r="P49" s="3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10">
        <v>2081493</v>
      </c>
      <c r="AE49" s="10">
        <v>2081493</v>
      </c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3"/>
      <c r="AT49" s="3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3"/>
      <c r="BZ49" s="3"/>
      <c r="CA49" s="7"/>
      <c r="CB49" s="3"/>
      <c r="CC49" s="7"/>
      <c r="CD49" s="7"/>
      <c r="CE49" s="7"/>
      <c r="CF49" s="7"/>
      <c r="CG49" s="7"/>
      <c r="CH49" s="3"/>
      <c r="CI49" s="3"/>
      <c r="CJ49" s="7"/>
      <c r="CK49" s="3"/>
      <c r="CL49" s="7"/>
      <c r="CM49" s="7"/>
      <c r="CN49" s="7"/>
      <c r="CO49" s="7"/>
      <c r="CP49" s="7"/>
      <c r="CQ49" s="7"/>
      <c r="CR49" s="7"/>
      <c r="CS49" s="7"/>
      <c r="CT49" s="3"/>
      <c r="CU49" s="8"/>
      <c r="CV49" s="7"/>
      <c r="CW49" s="7"/>
      <c r="CX49" s="7"/>
      <c r="CY49" s="7"/>
      <c r="CZ49" s="3"/>
      <c r="DA49" s="3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3"/>
      <c r="DP49" s="3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3"/>
      <c r="EK49" s="3"/>
      <c r="EL49" s="7"/>
      <c r="EM49" s="3"/>
      <c r="EN49" s="3"/>
      <c r="EO49" s="7"/>
      <c r="EP49" s="3"/>
      <c r="EQ49" s="3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</row>
    <row r="50" spans="1:166" ht="21.95" customHeight="1">
      <c r="A50" s="15"/>
      <c r="B50" s="9" t="s">
        <v>83</v>
      </c>
      <c r="C50" s="10">
        <v>4778507</v>
      </c>
      <c r="D50" s="10">
        <v>4778507</v>
      </c>
      <c r="E50" s="7"/>
      <c r="F50" s="3"/>
      <c r="G50" s="7"/>
      <c r="H50" s="7"/>
      <c r="I50" s="7"/>
      <c r="J50" s="7"/>
      <c r="K50" s="7"/>
      <c r="L50" s="3"/>
      <c r="M50" s="3"/>
      <c r="N50" s="7"/>
      <c r="O50" s="3"/>
      <c r="P50" s="3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10">
        <v>4778507</v>
      </c>
      <c r="AE50" s="10">
        <v>4778507</v>
      </c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3"/>
      <c r="AT50" s="3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3"/>
      <c r="BZ50" s="3"/>
      <c r="CA50" s="7"/>
      <c r="CB50" s="3"/>
      <c r="CC50" s="7"/>
      <c r="CD50" s="7"/>
      <c r="CE50" s="7"/>
      <c r="CF50" s="7"/>
      <c r="CG50" s="7"/>
      <c r="CH50" s="3"/>
      <c r="CI50" s="3"/>
      <c r="CJ50" s="7"/>
      <c r="CK50" s="3"/>
      <c r="CL50" s="7"/>
      <c r="CM50" s="7"/>
      <c r="CN50" s="7"/>
      <c r="CO50" s="7"/>
      <c r="CP50" s="7"/>
      <c r="CQ50" s="7"/>
      <c r="CR50" s="7"/>
      <c r="CS50" s="7"/>
      <c r="CT50" s="3"/>
      <c r="CU50" s="8"/>
      <c r="CV50" s="7"/>
      <c r="CW50" s="7"/>
      <c r="CX50" s="7"/>
      <c r="CY50" s="7"/>
      <c r="CZ50" s="3"/>
      <c r="DA50" s="3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3"/>
      <c r="DP50" s="3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3"/>
      <c r="EK50" s="3"/>
      <c r="EL50" s="7"/>
      <c r="EM50" s="3"/>
      <c r="EN50" s="3"/>
      <c r="EO50" s="7"/>
      <c r="EP50" s="3"/>
      <c r="EQ50" s="3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</row>
    <row r="51" spans="1:166" ht="21.95" customHeight="1">
      <c r="A51" s="15" t="s">
        <v>102</v>
      </c>
      <c r="B51" s="9" t="s">
        <v>103</v>
      </c>
      <c r="C51" s="10" t="s">
        <v>67</v>
      </c>
      <c r="D51" s="10" t="s">
        <v>67</v>
      </c>
      <c r="E51" s="7"/>
      <c r="F51" s="3"/>
      <c r="G51" s="7"/>
      <c r="H51" s="7"/>
      <c r="I51" s="7"/>
      <c r="J51" s="7"/>
      <c r="K51" s="7"/>
      <c r="L51" s="3"/>
      <c r="M51" s="3"/>
      <c r="N51" s="7"/>
      <c r="O51" s="3"/>
      <c r="P51" s="3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3"/>
      <c r="AT51" s="3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3"/>
      <c r="BZ51" s="3"/>
      <c r="CA51" s="7"/>
      <c r="CB51" s="3"/>
      <c r="CC51" s="7"/>
      <c r="CD51" s="7"/>
      <c r="CE51" s="7"/>
      <c r="CF51" s="7"/>
      <c r="CG51" s="7"/>
      <c r="CH51" s="3"/>
      <c r="CI51" s="3"/>
      <c r="CJ51" s="7"/>
      <c r="CK51" s="3"/>
      <c r="CL51" s="7"/>
      <c r="CM51" s="7"/>
      <c r="CN51" s="7"/>
      <c r="CO51" s="7"/>
      <c r="CP51" s="7"/>
      <c r="CQ51" s="7"/>
      <c r="CR51" s="7"/>
      <c r="CS51" s="7"/>
      <c r="CT51" s="3"/>
      <c r="CU51" s="8"/>
      <c r="CV51" s="7"/>
      <c r="CW51" s="7"/>
      <c r="CX51" s="7"/>
      <c r="CY51" s="7"/>
      <c r="CZ51" s="3"/>
      <c r="DA51" s="3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3"/>
      <c r="DP51" s="3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3"/>
      <c r="EK51" s="3"/>
      <c r="EL51" s="7"/>
      <c r="EM51" s="3"/>
      <c r="EN51" s="3"/>
      <c r="EO51" s="7"/>
      <c r="EP51" s="3"/>
      <c r="EQ51" s="3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</row>
    <row r="52" spans="1:166" ht="21.95" customHeight="1">
      <c r="A52" s="15"/>
      <c r="B52" s="9" t="s">
        <v>81</v>
      </c>
      <c r="C52" s="10">
        <v>224280000</v>
      </c>
      <c r="D52" s="10">
        <v>224280000</v>
      </c>
      <c r="E52" s="7"/>
      <c r="F52" s="3"/>
      <c r="G52" s="7"/>
      <c r="H52" s="7"/>
      <c r="I52" s="7"/>
      <c r="J52" s="7"/>
      <c r="K52" s="7"/>
      <c r="L52" s="3"/>
      <c r="M52" s="3"/>
      <c r="N52" s="7"/>
      <c r="O52" s="3"/>
      <c r="P52" s="3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3"/>
      <c r="AT52" s="3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3"/>
      <c r="BZ52" s="3"/>
      <c r="CA52" s="7"/>
      <c r="CB52" s="3"/>
      <c r="CC52" s="7"/>
      <c r="CD52" s="7"/>
      <c r="CE52" s="7"/>
      <c r="CF52" s="7"/>
      <c r="CG52" s="7"/>
      <c r="CH52" s="3"/>
      <c r="CI52" s="3"/>
      <c r="CJ52" s="7"/>
      <c r="CK52" s="3"/>
      <c r="CL52" s="7"/>
      <c r="CM52" s="7"/>
      <c r="CN52" s="7"/>
      <c r="CO52" s="7"/>
      <c r="CP52" s="7"/>
      <c r="CQ52" s="7"/>
      <c r="CR52" s="7"/>
      <c r="CS52" s="7"/>
      <c r="CT52" s="3"/>
      <c r="CU52" s="8"/>
      <c r="CV52" s="7"/>
      <c r="CW52" s="7"/>
      <c r="CX52" s="7"/>
      <c r="CY52" s="7"/>
      <c r="CZ52" s="3"/>
      <c r="DA52" s="3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3"/>
      <c r="DP52" s="3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3"/>
      <c r="EK52" s="3"/>
      <c r="EL52" s="7"/>
      <c r="EM52" s="10">
        <v>224280000</v>
      </c>
      <c r="EN52" s="10">
        <v>224280000</v>
      </c>
      <c r="EO52" s="7"/>
      <c r="EP52" s="3"/>
      <c r="EQ52" s="3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</row>
    <row r="53" spans="1:166" ht="21.95" customHeight="1">
      <c r="A53" s="15"/>
      <c r="B53" s="9" t="s">
        <v>82</v>
      </c>
      <c r="C53" s="10">
        <v>67284000</v>
      </c>
      <c r="D53" s="10">
        <v>67284000</v>
      </c>
      <c r="E53" s="7"/>
      <c r="F53" s="3"/>
      <c r="G53" s="7"/>
      <c r="H53" s="7"/>
      <c r="I53" s="7"/>
      <c r="J53" s="7"/>
      <c r="K53" s="7"/>
      <c r="L53" s="3"/>
      <c r="M53" s="3"/>
      <c r="N53" s="7"/>
      <c r="O53" s="3"/>
      <c r="P53" s="3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3"/>
      <c r="AT53" s="3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3"/>
      <c r="BZ53" s="3"/>
      <c r="CA53" s="7"/>
      <c r="CB53" s="3"/>
      <c r="CC53" s="7"/>
      <c r="CD53" s="7"/>
      <c r="CE53" s="7"/>
      <c r="CF53" s="7"/>
      <c r="CG53" s="7"/>
      <c r="CH53" s="3"/>
      <c r="CI53" s="3"/>
      <c r="CJ53" s="7"/>
      <c r="CK53" s="3"/>
      <c r="CL53" s="7"/>
      <c r="CM53" s="7"/>
      <c r="CN53" s="7"/>
      <c r="CO53" s="7"/>
      <c r="CP53" s="7"/>
      <c r="CQ53" s="7"/>
      <c r="CR53" s="7"/>
      <c r="CS53" s="7"/>
      <c r="CT53" s="3"/>
      <c r="CU53" s="8"/>
      <c r="CV53" s="7"/>
      <c r="CW53" s="7"/>
      <c r="CX53" s="7"/>
      <c r="CY53" s="7"/>
      <c r="CZ53" s="3"/>
      <c r="DA53" s="3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3"/>
      <c r="DP53" s="3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3"/>
      <c r="EK53" s="3"/>
      <c r="EL53" s="7"/>
      <c r="EM53" s="10">
        <v>67284000</v>
      </c>
      <c r="EN53" s="10">
        <v>67284000</v>
      </c>
      <c r="EO53" s="7"/>
      <c r="EP53" s="3"/>
      <c r="EQ53" s="3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</row>
    <row r="54" spans="1:166" ht="21.95" customHeight="1">
      <c r="A54" s="15"/>
      <c r="B54" s="9" t="s">
        <v>83</v>
      </c>
      <c r="C54" s="10">
        <v>156996000</v>
      </c>
      <c r="D54" s="10">
        <f>C54</f>
        <v>156996000</v>
      </c>
      <c r="E54" s="7"/>
      <c r="F54" s="3"/>
      <c r="G54" s="7"/>
      <c r="H54" s="7"/>
      <c r="I54" s="7"/>
      <c r="J54" s="7"/>
      <c r="K54" s="7"/>
      <c r="L54" s="3"/>
      <c r="M54" s="3"/>
      <c r="N54" s="7"/>
      <c r="O54" s="3"/>
      <c r="P54" s="3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3"/>
      <c r="AT54" s="3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3"/>
      <c r="BZ54" s="3"/>
      <c r="CA54" s="7"/>
      <c r="CB54" s="3"/>
      <c r="CC54" s="7"/>
      <c r="CD54" s="7"/>
      <c r="CE54" s="7"/>
      <c r="CF54" s="7"/>
      <c r="CG54" s="7"/>
      <c r="CH54" s="3"/>
      <c r="CI54" s="3"/>
      <c r="CJ54" s="7"/>
      <c r="CK54" s="3"/>
      <c r="CL54" s="7"/>
      <c r="CM54" s="7"/>
      <c r="CN54" s="7"/>
      <c r="CO54" s="7"/>
      <c r="CP54" s="7"/>
      <c r="CQ54" s="7"/>
      <c r="CR54" s="7"/>
      <c r="CS54" s="7"/>
      <c r="CT54" s="3"/>
      <c r="CU54" s="8"/>
      <c r="CV54" s="7"/>
      <c r="CW54" s="7"/>
      <c r="CX54" s="7"/>
      <c r="CY54" s="7"/>
      <c r="CZ54" s="3"/>
      <c r="DA54" s="3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3"/>
      <c r="DP54" s="3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3"/>
      <c r="EK54" s="3"/>
      <c r="EL54" s="7"/>
      <c r="EM54" s="10">
        <f>EM52-EM53</f>
        <v>156996000</v>
      </c>
      <c r="EN54" s="10">
        <f>EN52-EN53</f>
        <v>156996000</v>
      </c>
      <c r="EO54" s="7"/>
      <c r="EP54" s="3"/>
      <c r="EQ54" s="3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</row>
    <row r="55" spans="1:166" ht="21.95" customHeight="1">
      <c r="A55" s="15" t="s">
        <v>104</v>
      </c>
      <c r="B55" s="9" t="s">
        <v>105</v>
      </c>
      <c r="C55" s="10" t="s">
        <v>67</v>
      </c>
      <c r="D55" s="10" t="s">
        <v>67</v>
      </c>
      <c r="E55" s="7"/>
      <c r="F55" s="3"/>
      <c r="G55" s="7"/>
      <c r="H55" s="7"/>
      <c r="I55" s="7"/>
      <c r="J55" s="7"/>
      <c r="K55" s="7"/>
      <c r="L55" s="3"/>
      <c r="M55" s="3"/>
      <c r="N55" s="7"/>
      <c r="O55" s="3"/>
      <c r="P55" s="3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3"/>
      <c r="AT55" s="3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3"/>
      <c r="BZ55" s="3"/>
      <c r="CA55" s="7"/>
      <c r="CB55" s="3"/>
      <c r="CC55" s="7"/>
      <c r="CD55" s="7"/>
      <c r="CE55" s="7"/>
      <c r="CF55" s="7"/>
      <c r="CG55" s="7"/>
      <c r="CH55" s="3"/>
      <c r="CI55" s="3"/>
      <c r="CJ55" s="7"/>
      <c r="CK55" s="3"/>
      <c r="CL55" s="7"/>
      <c r="CM55" s="7"/>
      <c r="CN55" s="7"/>
      <c r="CO55" s="7"/>
      <c r="CP55" s="7"/>
      <c r="CQ55" s="7"/>
      <c r="CR55" s="7"/>
      <c r="CS55" s="7"/>
      <c r="CT55" s="3"/>
      <c r="CU55" s="8"/>
      <c r="CV55" s="7"/>
      <c r="CW55" s="7"/>
      <c r="CX55" s="7"/>
      <c r="CY55" s="7"/>
      <c r="CZ55" s="3"/>
      <c r="DA55" s="3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3"/>
      <c r="DP55" s="3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3"/>
      <c r="EK55" s="3"/>
      <c r="EL55" s="7"/>
      <c r="EM55" s="3"/>
      <c r="EN55" s="3"/>
      <c r="EO55" s="7"/>
      <c r="EP55" s="3"/>
      <c r="EQ55" s="3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</row>
    <row r="56" spans="1:166" ht="21.95" customHeight="1">
      <c r="A56" s="15"/>
      <c r="B56" s="9" t="s">
        <v>81</v>
      </c>
      <c r="C56" s="10">
        <v>61180000</v>
      </c>
      <c r="D56" s="10">
        <v>61180000</v>
      </c>
      <c r="E56" s="7"/>
      <c r="F56" s="3"/>
      <c r="G56" s="7"/>
      <c r="H56" s="7"/>
      <c r="I56" s="7"/>
      <c r="J56" s="7"/>
      <c r="K56" s="7"/>
      <c r="L56" s="3"/>
      <c r="M56" s="3"/>
      <c r="N56" s="7"/>
      <c r="O56" s="3"/>
      <c r="P56" s="3"/>
      <c r="Q56" s="7"/>
      <c r="R56" s="7"/>
      <c r="S56" s="7"/>
      <c r="T56" s="7"/>
      <c r="U56" s="7"/>
      <c r="V56" s="7"/>
      <c r="W56" s="7"/>
      <c r="X56" s="7"/>
      <c r="Y56" s="7"/>
      <c r="Z56" s="7"/>
      <c r="AA56" s="10">
        <v>61180000</v>
      </c>
      <c r="AB56" s="10">
        <v>61180000</v>
      </c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3"/>
      <c r="AT56" s="3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3"/>
      <c r="BZ56" s="3"/>
      <c r="CA56" s="7"/>
      <c r="CB56" s="3"/>
      <c r="CC56" s="7"/>
      <c r="CD56" s="7"/>
      <c r="CE56" s="7"/>
      <c r="CF56" s="7"/>
      <c r="CG56" s="7"/>
      <c r="CH56" s="3"/>
      <c r="CI56" s="3"/>
      <c r="CJ56" s="7"/>
      <c r="CK56" s="3"/>
      <c r="CL56" s="7"/>
      <c r="CM56" s="7"/>
      <c r="CN56" s="7"/>
      <c r="CO56" s="7"/>
      <c r="CP56" s="7"/>
      <c r="CQ56" s="7"/>
      <c r="CR56" s="7"/>
      <c r="CS56" s="7"/>
      <c r="CT56" s="3"/>
      <c r="CU56" s="8"/>
      <c r="CV56" s="7"/>
      <c r="CW56" s="7"/>
      <c r="CX56" s="7"/>
      <c r="CY56" s="7"/>
      <c r="CZ56" s="3"/>
      <c r="DA56" s="3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3"/>
      <c r="DP56" s="3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3"/>
      <c r="EK56" s="3"/>
      <c r="EL56" s="7"/>
      <c r="EM56" s="3"/>
      <c r="EN56" s="3"/>
      <c r="EO56" s="7"/>
      <c r="EP56" s="3"/>
      <c r="EQ56" s="3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</row>
    <row r="57" spans="1:166" ht="21.95" customHeight="1">
      <c r="A57" s="15"/>
      <c r="B57" s="9" t="s">
        <v>82</v>
      </c>
      <c r="C57" s="10">
        <v>15519000</v>
      </c>
      <c r="D57" s="10">
        <v>15519000</v>
      </c>
      <c r="E57" s="7"/>
      <c r="F57" s="3"/>
      <c r="G57" s="7"/>
      <c r="H57" s="7"/>
      <c r="I57" s="7"/>
      <c r="J57" s="7"/>
      <c r="K57" s="7"/>
      <c r="L57" s="3"/>
      <c r="M57" s="3"/>
      <c r="N57" s="7"/>
      <c r="O57" s="3"/>
      <c r="P57" s="3"/>
      <c r="Q57" s="7"/>
      <c r="R57" s="7"/>
      <c r="S57" s="7"/>
      <c r="T57" s="7"/>
      <c r="U57" s="7"/>
      <c r="V57" s="7"/>
      <c r="W57" s="7"/>
      <c r="X57" s="7"/>
      <c r="Y57" s="7"/>
      <c r="Z57" s="7"/>
      <c r="AA57" s="10">
        <v>15519000</v>
      </c>
      <c r="AB57" s="10">
        <v>15519000</v>
      </c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3"/>
      <c r="AT57" s="3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3"/>
      <c r="BZ57" s="3"/>
      <c r="CA57" s="7"/>
      <c r="CB57" s="3"/>
      <c r="CC57" s="7"/>
      <c r="CD57" s="7"/>
      <c r="CE57" s="7"/>
      <c r="CF57" s="7"/>
      <c r="CG57" s="7"/>
      <c r="CH57" s="3"/>
      <c r="CI57" s="3"/>
      <c r="CJ57" s="7"/>
      <c r="CK57" s="3"/>
      <c r="CL57" s="7"/>
      <c r="CM57" s="7"/>
      <c r="CN57" s="7"/>
      <c r="CO57" s="7"/>
      <c r="CP57" s="7"/>
      <c r="CQ57" s="7"/>
      <c r="CR57" s="7"/>
      <c r="CS57" s="7"/>
      <c r="CT57" s="3"/>
      <c r="CU57" s="8"/>
      <c r="CV57" s="7"/>
      <c r="CW57" s="7"/>
      <c r="CX57" s="7"/>
      <c r="CY57" s="7"/>
      <c r="CZ57" s="3"/>
      <c r="DA57" s="3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3"/>
      <c r="DP57" s="3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3"/>
      <c r="EK57" s="3"/>
      <c r="EL57" s="7"/>
      <c r="EM57" s="3"/>
      <c r="EN57" s="3"/>
      <c r="EO57" s="7"/>
      <c r="EP57" s="3"/>
      <c r="EQ57" s="3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</row>
    <row r="58" spans="1:166" ht="21.95" customHeight="1">
      <c r="A58" s="15"/>
      <c r="B58" s="9" t="s">
        <v>83</v>
      </c>
      <c r="C58" s="10">
        <v>21980000</v>
      </c>
      <c r="D58" s="10">
        <v>21980000</v>
      </c>
      <c r="E58" s="7"/>
      <c r="F58" s="3"/>
      <c r="G58" s="7"/>
      <c r="H58" s="7"/>
      <c r="I58" s="7"/>
      <c r="J58" s="7"/>
      <c r="K58" s="7"/>
      <c r="L58" s="3"/>
      <c r="M58" s="3"/>
      <c r="N58" s="7"/>
      <c r="O58" s="3"/>
      <c r="P58" s="3"/>
      <c r="Q58" s="7"/>
      <c r="R58" s="7"/>
      <c r="S58" s="7"/>
      <c r="T58" s="7"/>
      <c r="U58" s="7"/>
      <c r="V58" s="7"/>
      <c r="W58" s="7"/>
      <c r="X58" s="7">
        <v>9800000</v>
      </c>
      <c r="Y58" s="7">
        <f>X58</f>
        <v>9800000</v>
      </c>
      <c r="Z58" s="7"/>
      <c r="AA58" s="7">
        <v>12180000</v>
      </c>
      <c r="AB58" s="7">
        <f>AA58</f>
        <v>12180000</v>
      </c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3"/>
      <c r="AT58" s="3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3"/>
      <c r="BZ58" s="3"/>
      <c r="CA58" s="7"/>
      <c r="CB58" s="3"/>
      <c r="CC58" s="7"/>
      <c r="CD58" s="7"/>
      <c r="CE58" s="7"/>
      <c r="CF58" s="7"/>
      <c r="CG58" s="7"/>
      <c r="CH58" s="3"/>
      <c r="CI58" s="3"/>
      <c r="CJ58" s="7"/>
      <c r="CK58" s="3"/>
      <c r="CL58" s="7"/>
      <c r="CM58" s="7"/>
      <c r="CN58" s="7"/>
      <c r="CO58" s="7"/>
      <c r="CP58" s="7"/>
      <c r="CQ58" s="7"/>
      <c r="CR58" s="7"/>
      <c r="CS58" s="7"/>
      <c r="CT58" s="3"/>
      <c r="CU58" s="8"/>
      <c r="CV58" s="7"/>
      <c r="CW58" s="7"/>
      <c r="CX58" s="7"/>
      <c r="CY58" s="7"/>
      <c r="CZ58" s="3"/>
      <c r="DA58" s="3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3"/>
      <c r="DP58" s="3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3"/>
      <c r="EK58" s="3"/>
      <c r="EL58" s="7"/>
      <c r="EM58" s="3"/>
      <c r="EN58" s="3"/>
      <c r="EO58" s="7"/>
      <c r="EP58" s="3"/>
      <c r="EQ58" s="3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</row>
    <row r="59" spans="1:166" ht="21.95" customHeight="1">
      <c r="A59" s="11" t="s">
        <v>6</v>
      </c>
      <c r="B59" s="4" t="s">
        <v>106</v>
      </c>
      <c r="C59" s="10" t="s">
        <v>67</v>
      </c>
      <c r="D59" s="10" t="s">
        <v>67</v>
      </c>
      <c r="E59" s="7"/>
      <c r="F59" s="3"/>
      <c r="G59" s="7"/>
      <c r="H59" s="7"/>
      <c r="I59" s="7"/>
      <c r="J59" s="7"/>
      <c r="K59" s="7"/>
      <c r="L59" s="3"/>
      <c r="M59" s="3"/>
      <c r="N59" s="7"/>
      <c r="O59" s="3"/>
      <c r="P59" s="3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3"/>
      <c r="AT59" s="3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3"/>
      <c r="BZ59" s="3"/>
      <c r="CA59" s="7"/>
      <c r="CB59" s="3"/>
      <c r="CC59" s="7"/>
      <c r="CD59" s="7"/>
      <c r="CE59" s="7"/>
      <c r="CF59" s="7"/>
      <c r="CG59" s="7"/>
      <c r="CH59" s="3"/>
      <c r="CI59" s="3"/>
      <c r="CJ59" s="7"/>
      <c r="CK59" s="3"/>
      <c r="CL59" s="7"/>
      <c r="CM59" s="7"/>
      <c r="CN59" s="7"/>
      <c r="CO59" s="7"/>
      <c r="CP59" s="7"/>
      <c r="CQ59" s="7"/>
      <c r="CR59" s="7"/>
      <c r="CS59" s="7"/>
      <c r="CT59" s="3"/>
      <c r="CU59" s="8"/>
      <c r="CV59" s="7"/>
      <c r="CW59" s="7"/>
      <c r="CX59" s="7"/>
      <c r="CY59" s="7"/>
      <c r="CZ59" s="3"/>
      <c r="DA59" s="3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3"/>
      <c r="DP59" s="3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3"/>
      <c r="EK59" s="3"/>
      <c r="EL59" s="7"/>
      <c r="EM59" s="3"/>
      <c r="EN59" s="3"/>
      <c r="EO59" s="7"/>
      <c r="EP59" s="3"/>
      <c r="EQ59" s="3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</row>
    <row r="60" spans="1:166" ht="21.95" customHeight="1">
      <c r="A60" s="15" t="s">
        <v>79</v>
      </c>
      <c r="B60" s="9" t="s">
        <v>107</v>
      </c>
      <c r="C60" s="10" t="s">
        <v>67</v>
      </c>
      <c r="D60" s="10" t="s">
        <v>67</v>
      </c>
      <c r="E60" s="7"/>
      <c r="F60" s="3"/>
      <c r="G60" s="7"/>
      <c r="H60" s="7"/>
      <c r="I60" s="7"/>
      <c r="J60" s="7"/>
      <c r="K60" s="7"/>
      <c r="L60" s="3"/>
      <c r="M60" s="3"/>
      <c r="N60" s="7"/>
      <c r="O60" s="3"/>
      <c r="P60" s="3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3"/>
      <c r="AT60" s="3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3"/>
      <c r="BZ60" s="3"/>
      <c r="CA60" s="7"/>
      <c r="CB60" s="3"/>
      <c r="CC60" s="7"/>
      <c r="CD60" s="7"/>
      <c r="CE60" s="7"/>
      <c r="CF60" s="7"/>
      <c r="CG60" s="7"/>
      <c r="CH60" s="3"/>
      <c r="CI60" s="3"/>
      <c r="CJ60" s="7"/>
      <c r="CK60" s="3"/>
      <c r="CL60" s="7"/>
      <c r="CM60" s="7"/>
      <c r="CN60" s="7"/>
      <c r="CO60" s="7"/>
      <c r="CP60" s="7"/>
      <c r="CQ60" s="7"/>
      <c r="CR60" s="7"/>
      <c r="CS60" s="7"/>
      <c r="CT60" s="3"/>
      <c r="CU60" s="8"/>
      <c r="CV60" s="7"/>
      <c r="CW60" s="7"/>
      <c r="CX60" s="7"/>
      <c r="CY60" s="7"/>
      <c r="CZ60" s="3"/>
      <c r="DA60" s="3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3"/>
      <c r="DP60" s="3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3"/>
      <c r="EK60" s="3"/>
      <c r="EL60" s="7"/>
      <c r="EM60" s="3"/>
      <c r="EN60" s="3"/>
      <c r="EO60" s="7"/>
      <c r="EP60" s="3"/>
      <c r="EQ60" s="3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</row>
    <row r="61" spans="1:166" ht="21.95" customHeight="1">
      <c r="A61" s="15"/>
      <c r="B61" s="9" t="s">
        <v>81</v>
      </c>
      <c r="C61" s="10">
        <v>23800000</v>
      </c>
      <c r="D61" s="10">
        <v>23800000</v>
      </c>
      <c r="E61" s="7"/>
      <c r="F61" s="3"/>
      <c r="G61" s="7"/>
      <c r="H61" s="7"/>
      <c r="I61" s="7"/>
      <c r="J61" s="7"/>
      <c r="K61" s="7"/>
      <c r="L61" s="3"/>
      <c r="M61" s="3"/>
      <c r="N61" s="7"/>
      <c r="O61" s="3"/>
      <c r="P61" s="3"/>
      <c r="Q61" s="7"/>
      <c r="R61" s="7"/>
      <c r="S61" s="7"/>
      <c r="T61" s="7"/>
      <c r="U61" s="7"/>
      <c r="V61" s="7"/>
      <c r="W61" s="7"/>
      <c r="X61" s="10">
        <v>23800000</v>
      </c>
      <c r="Y61" s="10">
        <v>23800000</v>
      </c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3"/>
      <c r="AT61" s="3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3"/>
      <c r="BZ61" s="3"/>
      <c r="CA61" s="7"/>
      <c r="CB61" s="3"/>
      <c r="CC61" s="7"/>
      <c r="CD61" s="7"/>
      <c r="CE61" s="7"/>
      <c r="CF61" s="7"/>
      <c r="CG61" s="7"/>
      <c r="CH61" s="3"/>
      <c r="CI61" s="3"/>
      <c r="CJ61" s="7"/>
      <c r="CK61" s="3"/>
      <c r="CL61" s="7"/>
      <c r="CM61" s="7"/>
      <c r="CN61" s="7"/>
      <c r="CO61" s="7"/>
      <c r="CP61" s="7"/>
      <c r="CQ61" s="7"/>
      <c r="CR61" s="7"/>
      <c r="CS61" s="7"/>
      <c r="CT61" s="3"/>
      <c r="CU61" s="8"/>
      <c r="CV61" s="7"/>
      <c r="CW61" s="7"/>
      <c r="CX61" s="7"/>
      <c r="CY61" s="7"/>
      <c r="CZ61" s="3"/>
      <c r="DA61" s="3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3"/>
      <c r="DP61" s="3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3"/>
      <c r="EK61" s="3"/>
      <c r="EL61" s="7"/>
      <c r="EM61" s="3"/>
      <c r="EN61" s="3"/>
      <c r="EO61" s="7"/>
      <c r="EP61" s="3"/>
      <c r="EQ61" s="3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</row>
    <row r="62" spans="1:166" ht="21.95" customHeight="1">
      <c r="A62" s="15"/>
      <c r="B62" s="9" t="s">
        <v>82</v>
      </c>
      <c r="C62" s="10">
        <v>7140000</v>
      </c>
      <c r="D62" s="10">
        <v>7140000</v>
      </c>
      <c r="E62" s="7"/>
      <c r="F62" s="3"/>
      <c r="G62" s="7"/>
      <c r="H62" s="7"/>
      <c r="I62" s="7"/>
      <c r="J62" s="7"/>
      <c r="K62" s="7"/>
      <c r="L62" s="3"/>
      <c r="M62" s="3"/>
      <c r="N62" s="7"/>
      <c r="O62" s="3"/>
      <c r="P62" s="3"/>
      <c r="Q62" s="7"/>
      <c r="R62" s="7"/>
      <c r="S62" s="7"/>
      <c r="T62" s="7"/>
      <c r="U62" s="7"/>
      <c r="V62" s="7"/>
      <c r="W62" s="7"/>
      <c r="X62" s="10">
        <v>7140000</v>
      </c>
      <c r="Y62" s="10">
        <v>7140000</v>
      </c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3"/>
      <c r="AT62" s="3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3"/>
      <c r="BZ62" s="3"/>
      <c r="CA62" s="7"/>
      <c r="CB62" s="3"/>
      <c r="CC62" s="7"/>
      <c r="CD62" s="7"/>
      <c r="CE62" s="7"/>
      <c r="CF62" s="7"/>
      <c r="CG62" s="7"/>
      <c r="CH62" s="3"/>
      <c r="CI62" s="3"/>
      <c r="CJ62" s="7"/>
      <c r="CK62" s="3"/>
      <c r="CL62" s="7"/>
      <c r="CM62" s="7"/>
      <c r="CN62" s="7"/>
      <c r="CO62" s="7"/>
      <c r="CP62" s="7"/>
      <c r="CQ62" s="7"/>
      <c r="CR62" s="7"/>
      <c r="CS62" s="7"/>
      <c r="CT62" s="3"/>
      <c r="CU62" s="8"/>
      <c r="CV62" s="7"/>
      <c r="CW62" s="7"/>
      <c r="CX62" s="7"/>
      <c r="CY62" s="7"/>
      <c r="CZ62" s="3"/>
      <c r="DA62" s="3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3"/>
      <c r="DP62" s="3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3"/>
      <c r="EK62" s="3"/>
      <c r="EL62" s="7"/>
      <c r="EM62" s="3"/>
      <c r="EN62" s="3"/>
      <c r="EO62" s="7"/>
      <c r="EP62" s="3"/>
      <c r="EQ62" s="3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</row>
    <row r="63" spans="1:166" ht="21.95" customHeight="1">
      <c r="A63" s="15"/>
      <c r="B63" s="9" t="s">
        <v>83</v>
      </c>
      <c r="C63" s="10" t="s">
        <v>67</v>
      </c>
      <c r="D63" s="10" t="s">
        <v>67</v>
      </c>
      <c r="E63" s="7"/>
      <c r="F63" s="3"/>
      <c r="G63" s="7"/>
      <c r="H63" s="7"/>
      <c r="I63" s="7"/>
      <c r="J63" s="7"/>
      <c r="K63" s="7"/>
      <c r="L63" s="3"/>
      <c r="M63" s="3"/>
      <c r="N63" s="7"/>
      <c r="O63" s="3"/>
      <c r="P63" s="3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3"/>
      <c r="AT63" s="3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3"/>
      <c r="BZ63" s="3"/>
      <c r="CA63" s="7"/>
      <c r="CB63" s="3"/>
      <c r="CC63" s="7"/>
      <c r="CD63" s="7"/>
      <c r="CE63" s="7"/>
      <c r="CF63" s="7"/>
      <c r="CG63" s="7"/>
      <c r="CH63" s="3"/>
      <c r="CI63" s="3"/>
      <c r="CJ63" s="7"/>
      <c r="CK63" s="3"/>
      <c r="CL63" s="7"/>
      <c r="CM63" s="7"/>
      <c r="CN63" s="7"/>
      <c r="CO63" s="7"/>
      <c r="CP63" s="7"/>
      <c r="CQ63" s="7"/>
      <c r="CR63" s="7"/>
      <c r="CS63" s="7"/>
      <c r="CT63" s="3"/>
      <c r="CU63" s="8"/>
      <c r="CV63" s="7"/>
      <c r="CW63" s="7"/>
      <c r="CX63" s="7"/>
      <c r="CY63" s="7"/>
      <c r="CZ63" s="3"/>
      <c r="DA63" s="3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3"/>
      <c r="DP63" s="3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3"/>
      <c r="EK63" s="3"/>
      <c r="EL63" s="7"/>
      <c r="EM63" s="3"/>
      <c r="EN63" s="3"/>
      <c r="EO63" s="7"/>
      <c r="EP63" s="3"/>
      <c r="EQ63" s="3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</row>
    <row r="64" spans="1:166" s="5" customFormat="1" ht="21.95" customHeight="1">
      <c r="A64" s="11" t="s">
        <v>8</v>
      </c>
      <c r="B64" s="4" t="s">
        <v>108</v>
      </c>
      <c r="C64" s="3">
        <f>F64+I64+L64+O64+R64+U64+X64+AA64+AD64+AG64+AJ64+AM64+AP64+AS64+AV64+AX64+BA64+BD64+BG64+BJ64+BM64+BP64+BS64+BV64+BY64+CB64+CE64+CH64+CK64+CN64+CQ64+CT64+CW64+CZ64+DC64+DF64+DI64+DL64+DO64+DR64+DU64+DX64+EA64+ED64+EG64+EJ64+EM64+EP64+ES64+EV64+EY64+FB64+FE64+FH64</f>
        <v>5374205969</v>
      </c>
      <c r="D64" s="3">
        <f>C64</f>
        <v>5374205969</v>
      </c>
      <c r="E64" s="3"/>
      <c r="F64" s="3">
        <f>F65</f>
        <v>4244408200</v>
      </c>
      <c r="G64" s="3">
        <f>G65</f>
        <v>4244408200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>
        <f>R65</f>
        <v>10780000</v>
      </c>
      <c r="S64" s="3">
        <f>S65</f>
        <v>10780000</v>
      </c>
      <c r="T64" s="3"/>
      <c r="U64" s="3">
        <f>U65</f>
        <v>5390000</v>
      </c>
      <c r="V64" s="3">
        <f>V65</f>
        <v>5390000</v>
      </c>
      <c r="W64" s="3"/>
      <c r="X64" s="3">
        <f>X65</f>
        <v>7140000</v>
      </c>
      <c r="Y64" s="3">
        <f>Y65</f>
        <v>7140000</v>
      </c>
      <c r="Z64" s="3"/>
      <c r="AA64" s="3">
        <f>AA65</f>
        <v>12180000</v>
      </c>
      <c r="AB64" s="3">
        <f>AB65</f>
        <v>12180000</v>
      </c>
      <c r="AC64" s="3"/>
      <c r="AD64" s="3">
        <f>AD65</f>
        <v>6732407</v>
      </c>
      <c r="AE64" s="3">
        <f>AE65</f>
        <v>6732407</v>
      </c>
      <c r="AF64" s="3"/>
      <c r="AG64" s="3">
        <f>AG65</f>
        <v>17577000</v>
      </c>
      <c r="AH64" s="3">
        <f>AH65</f>
        <v>17577000</v>
      </c>
      <c r="AI64" s="3"/>
      <c r="AJ64" s="3">
        <f>AJ65</f>
        <v>19600000</v>
      </c>
      <c r="AK64" s="3">
        <f>AK65</f>
        <v>19600000</v>
      </c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>
        <f>EM65</f>
        <v>91658362</v>
      </c>
      <c r="EN64" s="3">
        <f>EN65</f>
        <v>91658362</v>
      </c>
      <c r="EO64" s="3"/>
      <c r="EP64" s="3"/>
      <c r="EQ64" s="3"/>
      <c r="ER64" s="3"/>
      <c r="ES64" s="3">
        <f>ES65</f>
        <v>7840000</v>
      </c>
      <c r="ET64" s="3">
        <f>ET65</f>
        <v>7840000</v>
      </c>
      <c r="EU64" s="3"/>
      <c r="EV64" s="3"/>
      <c r="EW64" s="3"/>
      <c r="EX64" s="3"/>
      <c r="EY64" s="3">
        <f>EY65</f>
        <v>950900000</v>
      </c>
      <c r="EZ64" s="3">
        <f>EZ65</f>
        <v>950900000</v>
      </c>
      <c r="FA64" s="3"/>
      <c r="FB64" s="3"/>
      <c r="FC64" s="3"/>
      <c r="FD64" s="3"/>
      <c r="FE64" s="3"/>
      <c r="FF64" s="3"/>
      <c r="FG64" s="3"/>
      <c r="FH64" s="3"/>
      <c r="FI64" s="3"/>
      <c r="FJ64" s="3"/>
    </row>
    <row r="65" spans="1:166" ht="21.95" customHeight="1">
      <c r="A65" s="16"/>
      <c r="B65" s="4" t="s">
        <v>7</v>
      </c>
      <c r="C65" s="3">
        <f>F65+I65+L65+O65+R65+U65+X65+AA65+AD65+AG65+AJ65+AM65+AP65+AS65+AV65+AX65+BA65+BD65+BG65+BJ65+BM65+BP65+BS65+BV65+BY65+CB65+CE65+CH65+CK65+CN65+CQ65+CT65+CW65+CZ65+DC65+DF65+DI65+DL65+DO65+DR65+DU65+DX65+EA65+ED65+EG65+EJ65+EM65+EP65+ES65+EV65+EY65+FB65+FE65+FH65</f>
        <v>5374205969</v>
      </c>
      <c r="D65" s="3">
        <f t="shared" ref="D65:D66" si="2">C65</f>
        <v>5374205969</v>
      </c>
      <c r="E65" s="7"/>
      <c r="F65" s="3">
        <f>F66</f>
        <v>4244408200</v>
      </c>
      <c r="G65" s="3">
        <f>G66</f>
        <v>4244408200</v>
      </c>
      <c r="H65" s="7"/>
      <c r="I65" s="7"/>
      <c r="J65" s="7"/>
      <c r="K65" s="7"/>
      <c r="L65" s="3"/>
      <c r="M65" s="3"/>
      <c r="N65" s="7"/>
      <c r="O65" s="3"/>
      <c r="P65" s="3"/>
      <c r="Q65" s="7"/>
      <c r="R65" s="7">
        <f>R66</f>
        <v>10780000</v>
      </c>
      <c r="S65" s="7">
        <f>S66</f>
        <v>10780000</v>
      </c>
      <c r="T65" s="7"/>
      <c r="U65" s="7">
        <f>U67</f>
        <v>5390000</v>
      </c>
      <c r="V65" s="7">
        <f>V67</f>
        <v>5390000</v>
      </c>
      <c r="W65" s="7"/>
      <c r="X65" s="7">
        <f>X67</f>
        <v>7140000</v>
      </c>
      <c r="Y65" s="7">
        <f>Y67</f>
        <v>7140000</v>
      </c>
      <c r="Z65" s="7"/>
      <c r="AA65" s="7">
        <f>AA67</f>
        <v>12180000</v>
      </c>
      <c r="AB65" s="7">
        <f>AB67</f>
        <v>12180000</v>
      </c>
      <c r="AC65" s="7"/>
      <c r="AD65" s="3">
        <f>AD67</f>
        <v>6732407</v>
      </c>
      <c r="AE65" s="3">
        <f>AE67</f>
        <v>6732407</v>
      </c>
      <c r="AF65" s="3"/>
      <c r="AG65" s="3">
        <f>AG67</f>
        <v>17577000</v>
      </c>
      <c r="AH65" s="3">
        <f>AH67</f>
        <v>17577000</v>
      </c>
      <c r="AI65" s="3"/>
      <c r="AJ65" s="3">
        <f>AJ67</f>
        <v>19600000</v>
      </c>
      <c r="AK65" s="3">
        <f>AK67</f>
        <v>19600000</v>
      </c>
      <c r="AL65" s="7"/>
      <c r="AM65" s="7"/>
      <c r="AN65" s="7"/>
      <c r="AO65" s="7"/>
      <c r="AP65" s="7"/>
      <c r="AQ65" s="7"/>
      <c r="AR65" s="7"/>
      <c r="AS65" s="3"/>
      <c r="AT65" s="3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3"/>
      <c r="BZ65" s="3"/>
      <c r="CA65" s="7"/>
      <c r="CB65" s="3"/>
      <c r="CC65" s="7"/>
      <c r="CD65" s="7"/>
      <c r="CE65" s="7"/>
      <c r="CF65" s="7"/>
      <c r="CG65" s="7"/>
      <c r="CH65" s="3"/>
      <c r="CI65" s="3"/>
      <c r="CJ65" s="7"/>
      <c r="CK65" s="3"/>
      <c r="CL65" s="7"/>
      <c r="CM65" s="7"/>
      <c r="CN65" s="7"/>
      <c r="CO65" s="7"/>
      <c r="CP65" s="7"/>
      <c r="CQ65" s="7"/>
      <c r="CR65" s="7"/>
      <c r="CS65" s="7"/>
      <c r="CT65" s="3"/>
      <c r="CU65" s="8"/>
      <c r="CV65" s="7"/>
      <c r="CW65" s="7"/>
      <c r="CX65" s="7"/>
      <c r="CY65" s="7"/>
      <c r="CZ65" s="3"/>
      <c r="DA65" s="3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3"/>
      <c r="DP65" s="3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3"/>
      <c r="EK65" s="3"/>
      <c r="EL65" s="7"/>
      <c r="EM65" s="3">
        <f>EM66</f>
        <v>91658362</v>
      </c>
      <c r="EN65" s="3">
        <f>EM65</f>
        <v>91658362</v>
      </c>
      <c r="EO65" s="7"/>
      <c r="EP65" s="3"/>
      <c r="EQ65" s="3"/>
      <c r="ER65" s="7"/>
      <c r="ES65" s="7">
        <f>ES67</f>
        <v>7840000</v>
      </c>
      <c r="ET65" s="7">
        <f>ET67</f>
        <v>7840000</v>
      </c>
      <c r="EU65" s="7"/>
      <c r="EV65" s="7"/>
      <c r="EW65" s="7"/>
      <c r="EX65" s="7"/>
      <c r="EY65" s="7">
        <f>EY67</f>
        <v>950900000</v>
      </c>
      <c r="EZ65" s="7">
        <f>EZ67</f>
        <v>950900000</v>
      </c>
      <c r="FA65" s="7"/>
      <c r="FB65" s="7"/>
      <c r="FC65" s="7"/>
      <c r="FD65" s="7"/>
      <c r="FE65" s="7"/>
      <c r="FF65" s="7"/>
      <c r="FG65" s="7"/>
      <c r="FH65" s="7"/>
      <c r="FI65" s="7"/>
      <c r="FJ65" s="7"/>
    </row>
    <row r="66" spans="1:166" ht="21.95" customHeight="1">
      <c r="A66" s="16"/>
      <c r="B66" s="6" t="s">
        <v>68</v>
      </c>
      <c r="C66" s="3">
        <f t="shared" ref="C66:C67" si="3">F66+I66+L66+O66+R66+U66+X66+AA66+AD66+AG66+AJ66+AM66+AP66+AS66+AV66+AX66+BA66+BD66+BG66+BJ66+BM66+BP66+BS66+BV66+BY66+CB66+CE66+CH66+CK66+CN66+CQ66+CT66+CW66+CZ66+DC66+DF66+DI66+DL66+DO66+DR66+DU66+DX66+EA66+ED66+EG66+EJ66+EM66+EP66+ES66+EV66+EY66+FB66+FE66+FH66</f>
        <v>4346846562</v>
      </c>
      <c r="D66" s="3">
        <f t="shared" si="2"/>
        <v>4346846562</v>
      </c>
      <c r="E66" s="7"/>
      <c r="F66" s="3">
        <v>4244408200</v>
      </c>
      <c r="G66" s="7">
        <f>F66</f>
        <v>4244408200</v>
      </c>
      <c r="H66" s="7"/>
      <c r="I66" s="7"/>
      <c r="J66" s="7"/>
      <c r="K66" s="7"/>
      <c r="L66" s="3"/>
      <c r="M66" s="3"/>
      <c r="N66" s="7"/>
      <c r="O66" s="3"/>
      <c r="P66" s="3"/>
      <c r="Q66" s="7"/>
      <c r="R66" s="7">
        <v>10780000</v>
      </c>
      <c r="S66" s="7">
        <f>R66</f>
        <v>10780000</v>
      </c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3"/>
      <c r="AT66" s="3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3"/>
      <c r="BZ66" s="3"/>
      <c r="CA66" s="7"/>
      <c r="CB66" s="3"/>
      <c r="CC66" s="7"/>
      <c r="CD66" s="7"/>
      <c r="CE66" s="7"/>
      <c r="CF66" s="7"/>
      <c r="CG66" s="7"/>
      <c r="CH66" s="3"/>
      <c r="CI66" s="3"/>
      <c r="CJ66" s="7"/>
      <c r="CK66" s="3"/>
      <c r="CL66" s="7"/>
      <c r="CM66" s="7"/>
      <c r="CN66" s="7"/>
      <c r="CO66" s="7"/>
      <c r="CP66" s="7"/>
      <c r="CQ66" s="7"/>
      <c r="CR66" s="7"/>
      <c r="CS66" s="7"/>
      <c r="CT66" s="3"/>
      <c r="CU66" s="8"/>
      <c r="CV66" s="7"/>
      <c r="CW66" s="7"/>
      <c r="CX66" s="7"/>
      <c r="CY66" s="7"/>
      <c r="CZ66" s="3"/>
      <c r="DA66" s="3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3"/>
      <c r="DP66" s="3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3"/>
      <c r="EK66" s="3"/>
      <c r="EL66" s="7"/>
      <c r="EM66" s="3">
        <v>91658362</v>
      </c>
      <c r="EN66" s="3">
        <f>EM66</f>
        <v>91658362</v>
      </c>
      <c r="EO66" s="7"/>
      <c r="EP66" s="3"/>
      <c r="EQ66" s="3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</row>
    <row r="67" spans="1:166" ht="21.95" customHeight="1">
      <c r="A67" s="16"/>
      <c r="B67" s="6" t="s">
        <v>69</v>
      </c>
      <c r="C67" s="3">
        <f t="shared" si="3"/>
        <v>1027359407</v>
      </c>
      <c r="D67" s="3">
        <f>C67</f>
        <v>1027359407</v>
      </c>
      <c r="E67" s="7"/>
      <c r="F67" s="3"/>
      <c r="G67" s="7"/>
      <c r="H67" s="7"/>
      <c r="I67" s="7"/>
      <c r="J67" s="7"/>
      <c r="K67" s="7"/>
      <c r="L67" s="3"/>
      <c r="M67" s="3"/>
      <c r="N67" s="7"/>
      <c r="O67" s="3"/>
      <c r="P67" s="3"/>
      <c r="Q67" s="7"/>
      <c r="R67" s="7"/>
      <c r="S67" s="7"/>
      <c r="T67" s="7"/>
      <c r="U67" s="7">
        <v>5390000</v>
      </c>
      <c r="V67" s="7">
        <v>5390000</v>
      </c>
      <c r="W67" s="7"/>
      <c r="X67" s="7">
        <v>7140000</v>
      </c>
      <c r="Y67" s="7">
        <f>X67</f>
        <v>7140000</v>
      </c>
      <c r="Z67" s="7"/>
      <c r="AA67" s="7">
        <v>12180000</v>
      </c>
      <c r="AB67" s="7">
        <f>AA67</f>
        <v>12180000</v>
      </c>
      <c r="AC67" s="7"/>
      <c r="AD67" s="7">
        <v>6732407</v>
      </c>
      <c r="AE67" s="7">
        <f>AD67</f>
        <v>6732407</v>
      </c>
      <c r="AF67" s="7"/>
      <c r="AG67" s="7">
        <v>17577000</v>
      </c>
      <c r="AH67" s="7">
        <f>AG67</f>
        <v>17577000</v>
      </c>
      <c r="AI67" s="7"/>
      <c r="AJ67" s="7">
        <v>19600000</v>
      </c>
      <c r="AK67" s="7">
        <f>AJ67</f>
        <v>19600000</v>
      </c>
      <c r="AL67" s="7"/>
      <c r="AM67" s="7"/>
      <c r="AN67" s="7"/>
      <c r="AO67" s="7"/>
      <c r="AP67" s="7"/>
      <c r="AQ67" s="7"/>
      <c r="AR67" s="7"/>
      <c r="AS67" s="3"/>
      <c r="AT67" s="3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3"/>
      <c r="BZ67" s="3"/>
      <c r="CA67" s="7"/>
      <c r="CB67" s="3"/>
      <c r="CC67" s="7"/>
      <c r="CD67" s="7"/>
      <c r="CE67" s="7"/>
      <c r="CF67" s="7"/>
      <c r="CG67" s="7"/>
      <c r="CH67" s="3"/>
      <c r="CI67" s="3"/>
      <c r="CJ67" s="7"/>
      <c r="CK67" s="3"/>
      <c r="CL67" s="7"/>
      <c r="CM67" s="7"/>
      <c r="CN67" s="7"/>
      <c r="CO67" s="7"/>
      <c r="CP67" s="7"/>
      <c r="CQ67" s="7"/>
      <c r="CR67" s="7"/>
      <c r="CS67" s="7"/>
      <c r="CT67" s="3"/>
      <c r="CU67" s="8"/>
      <c r="CV67" s="7"/>
      <c r="CW67" s="7"/>
      <c r="CX67" s="7"/>
      <c r="CY67" s="7"/>
      <c r="CZ67" s="3"/>
      <c r="DA67" s="3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3"/>
      <c r="DP67" s="3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3"/>
      <c r="EK67" s="3"/>
      <c r="EL67" s="7"/>
      <c r="EM67" s="3"/>
      <c r="EN67" s="3"/>
      <c r="EO67" s="7"/>
      <c r="EP67" s="3"/>
      <c r="EQ67" s="3"/>
      <c r="ER67" s="7"/>
      <c r="ES67" s="7">
        <v>7840000</v>
      </c>
      <c r="ET67" s="7">
        <f>ES67</f>
        <v>7840000</v>
      </c>
      <c r="EU67" s="7"/>
      <c r="EV67" s="7"/>
      <c r="EW67" s="7"/>
      <c r="EX67" s="7"/>
      <c r="EY67" s="7">
        <v>950900000</v>
      </c>
      <c r="EZ67" s="7">
        <f>EY67</f>
        <v>950900000</v>
      </c>
      <c r="FA67" s="7"/>
      <c r="FB67" s="7"/>
      <c r="FC67" s="7"/>
      <c r="FD67" s="7"/>
      <c r="FE67" s="7"/>
      <c r="FF67" s="7"/>
      <c r="FG67" s="7"/>
      <c r="FH67" s="7"/>
      <c r="FI67" s="7"/>
      <c r="FJ67" s="7"/>
    </row>
    <row r="68" spans="1:166" s="5" customFormat="1" ht="21.95" customHeight="1">
      <c r="A68" s="11" t="s">
        <v>9</v>
      </c>
      <c r="B68" s="4" t="s">
        <v>75</v>
      </c>
      <c r="C68" s="3">
        <f>C69</f>
        <v>833212266606</v>
      </c>
      <c r="D68" s="3">
        <f t="shared" ref="D68:BO68" si="4">D69</f>
        <v>833212266606</v>
      </c>
      <c r="E68" s="3">
        <f t="shared" si="4"/>
        <v>0</v>
      </c>
      <c r="F68" s="3">
        <f t="shared" si="4"/>
        <v>105494345711</v>
      </c>
      <c r="G68" s="3">
        <f t="shared" si="4"/>
        <v>105494345711</v>
      </c>
      <c r="H68" s="3">
        <f t="shared" si="4"/>
        <v>0</v>
      </c>
      <c r="I68" s="3">
        <f t="shared" si="4"/>
        <v>20272083000</v>
      </c>
      <c r="J68" s="3">
        <f t="shared" si="4"/>
        <v>20272083000</v>
      </c>
      <c r="K68" s="3">
        <f t="shared" si="4"/>
        <v>0</v>
      </c>
      <c r="L68" s="3">
        <f t="shared" si="4"/>
        <v>16149966046</v>
      </c>
      <c r="M68" s="3">
        <f t="shared" si="4"/>
        <v>16149966046</v>
      </c>
      <c r="N68" s="3">
        <f t="shared" si="4"/>
        <v>0</v>
      </c>
      <c r="O68" s="3">
        <f t="shared" si="4"/>
        <v>11144203629</v>
      </c>
      <c r="P68" s="3">
        <f t="shared" si="4"/>
        <v>11144203629</v>
      </c>
      <c r="Q68" s="3">
        <f t="shared" si="4"/>
        <v>0</v>
      </c>
      <c r="R68" s="3">
        <f t="shared" si="4"/>
        <v>7858275663</v>
      </c>
      <c r="S68" s="3">
        <f t="shared" si="4"/>
        <v>7858275663</v>
      </c>
      <c r="T68" s="3">
        <f t="shared" si="4"/>
        <v>0</v>
      </c>
      <c r="U68" s="3">
        <f t="shared" si="4"/>
        <v>9675682990</v>
      </c>
      <c r="V68" s="3">
        <f t="shared" si="4"/>
        <v>9675682990</v>
      </c>
      <c r="W68" s="3">
        <f t="shared" si="4"/>
        <v>0</v>
      </c>
      <c r="X68" s="3">
        <f t="shared" si="4"/>
        <v>11160513709</v>
      </c>
      <c r="Y68" s="3">
        <f t="shared" si="4"/>
        <v>11160513709</v>
      </c>
      <c r="Z68" s="3">
        <f t="shared" si="4"/>
        <v>0</v>
      </c>
      <c r="AA68" s="3">
        <f t="shared" si="4"/>
        <v>9452955980</v>
      </c>
      <c r="AB68" s="3">
        <f t="shared" si="4"/>
        <v>9452955980</v>
      </c>
      <c r="AC68" s="3">
        <f t="shared" si="4"/>
        <v>0</v>
      </c>
      <c r="AD68" s="3">
        <f t="shared" si="4"/>
        <v>10874471000</v>
      </c>
      <c r="AE68" s="3">
        <f t="shared" si="4"/>
        <v>10874471000</v>
      </c>
      <c r="AF68" s="3">
        <f t="shared" si="4"/>
        <v>0</v>
      </c>
      <c r="AG68" s="3">
        <f t="shared" si="4"/>
        <v>9490674000</v>
      </c>
      <c r="AH68" s="3">
        <f t="shared" si="4"/>
        <v>9490674000</v>
      </c>
      <c r="AI68" s="3">
        <f t="shared" si="4"/>
        <v>0</v>
      </c>
      <c r="AJ68" s="3">
        <f t="shared" si="4"/>
        <v>9489172000</v>
      </c>
      <c r="AK68" s="3">
        <f t="shared" si="4"/>
        <v>9489172000</v>
      </c>
      <c r="AL68" s="3">
        <f t="shared" si="4"/>
        <v>0</v>
      </c>
      <c r="AM68" s="3">
        <f t="shared" si="4"/>
        <v>61051221050</v>
      </c>
      <c r="AN68" s="3">
        <f t="shared" si="4"/>
        <v>61051221050</v>
      </c>
      <c r="AO68" s="3">
        <f t="shared" si="4"/>
        <v>0</v>
      </c>
      <c r="AP68" s="3">
        <f t="shared" si="4"/>
        <v>10130463364</v>
      </c>
      <c r="AQ68" s="3">
        <f t="shared" si="4"/>
        <v>10130463364</v>
      </c>
      <c r="AR68" s="3">
        <f t="shared" si="4"/>
        <v>0</v>
      </c>
      <c r="AS68" s="3">
        <f t="shared" si="4"/>
        <v>9988327820</v>
      </c>
      <c r="AT68" s="3">
        <f t="shared" si="4"/>
        <v>9988327820</v>
      </c>
      <c r="AU68" s="3">
        <f t="shared" si="4"/>
        <v>0</v>
      </c>
      <c r="AV68" s="3">
        <f t="shared" si="4"/>
        <v>2667370980</v>
      </c>
      <c r="AW68" s="3">
        <f t="shared" si="4"/>
        <v>2667370980</v>
      </c>
      <c r="AX68" s="3">
        <f t="shared" si="4"/>
        <v>21360000</v>
      </c>
      <c r="AY68" s="3">
        <f t="shared" si="4"/>
        <v>21360000</v>
      </c>
      <c r="AZ68" s="3">
        <f t="shared" si="4"/>
        <v>0</v>
      </c>
      <c r="BA68" s="3">
        <f t="shared" si="4"/>
        <v>5461939060</v>
      </c>
      <c r="BB68" s="3">
        <f t="shared" si="4"/>
        <v>5461939060</v>
      </c>
      <c r="BC68" s="3">
        <f t="shared" si="4"/>
        <v>0</v>
      </c>
      <c r="BD68" s="3">
        <f t="shared" si="4"/>
        <v>4316298241</v>
      </c>
      <c r="BE68" s="3">
        <f t="shared" si="4"/>
        <v>4316298241</v>
      </c>
      <c r="BF68" s="3">
        <f t="shared" si="4"/>
        <v>0</v>
      </c>
      <c r="BG68" s="3">
        <f t="shared" si="4"/>
        <v>5000000000</v>
      </c>
      <c r="BH68" s="3">
        <f t="shared" si="4"/>
        <v>5000000000</v>
      </c>
      <c r="BI68" s="3">
        <f t="shared" si="4"/>
        <v>0</v>
      </c>
      <c r="BJ68" s="3">
        <f t="shared" si="4"/>
        <v>7385665430</v>
      </c>
      <c r="BK68" s="3">
        <f t="shared" si="4"/>
        <v>7385665430</v>
      </c>
      <c r="BL68" s="3">
        <f t="shared" si="4"/>
        <v>0</v>
      </c>
      <c r="BM68" s="3">
        <f t="shared" si="4"/>
        <v>218981980</v>
      </c>
      <c r="BN68" s="3">
        <f t="shared" si="4"/>
        <v>218981980</v>
      </c>
      <c r="BO68" s="3">
        <f t="shared" si="4"/>
        <v>0</v>
      </c>
      <c r="BP68" s="3">
        <f t="shared" ref="BP68:EA68" si="5">BP69</f>
        <v>3701000000</v>
      </c>
      <c r="BQ68" s="3">
        <f t="shared" si="5"/>
        <v>3701000000</v>
      </c>
      <c r="BR68" s="3">
        <f t="shared" si="5"/>
        <v>0</v>
      </c>
      <c r="BS68" s="3">
        <f t="shared" si="5"/>
        <v>298761500</v>
      </c>
      <c r="BT68" s="3">
        <f t="shared" si="5"/>
        <v>298761500</v>
      </c>
      <c r="BU68" s="3">
        <f t="shared" si="5"/>
        <v>0</v>
      </c>
      <c r="BV68" s="3">
        <f t="shared" si="5"/>
        <v>231751748</v>
      </c>
      <c r="BW68" s="3">
        <f t="shared" si="5"/>
        <v>231751748</v>
      </c>
      <c r="BX68" s="3">
        <f t="shared" si="5"/>
        <v>0</v>
      </c>
      <c r="BY68" s="3">
        <f t="shared" si="5"/>
        <v>12562017400</v>
      </c>
      <c r="BZ68" s="3">
        <f t="shared" si="5"/>
        <v>12562017400</v>
      </c>
      <c r="CA68" s="3">
        <f t="shared" si="5"/>
        <v>0</v>
      </c>
      <c r="CB68" s="3">
        <f t="shared" si="5"/>
        <v>26746266694</v>
      </c>
      <c r="CC68" s="3">
        <f t="shared" si="5"/>
        <v>26746266694</v>
      </c>
      <c r="CD68" s="3">
        <f t="shared" si="5"/>
        <v>0</v>
      </c>
      <c r="CE68" s="3">
        <f t="shared" si="5"/>
        <v>352040000</v>
      </c>
      <c r="CF68" s="3">
        <f t="shared" si="5"/>
        <v>352040000</v>
      </c>
      <c r="CG68" s="3">
        <f t="shared" si="5"/>
        <v>0</v>
      </c>
      <c r="CH68" s="3">
        <f t="shared" si="5"/>
        <v>18691890319</v>
      </c>
      <c r="CI68" s="3">
        <f t="shared" si="5"/>
        <v>18691890319</v>
      </c>
      <c r="CJ68" s="3">
        <f t="shared" si="5"/>
        <v>0</v>
      </c>
      <c r="CK68" s="3">
        <f t="shared" si="5"/>
        <v>13790741000</v>
      </c>
      <c r="CL68" s="3">
        <f t="shared" si="5"/>
        <v>13790741000</v>
      </c>
      <c r="CM68" s="3">
        <f t="shared" si="5"/>
        <v>0</v>
      </c>
      <c r="CN68" s="3">
        <f t="shared" si="5"/>
        <v>538214296</v>
      </c>
      <c r="CO68" s="3">
        <f t="shared" si="5"/>
        <v>538214296</v>
      </c>
      <c r="CP68" s="3">
        <f t="shared" si="5"/>
        <v>0</v>
      </c>
      <c r="CQ68" s="3">
        <f t="shared" si="5"/>
        <v>9415177752</v>
      </c>
      <c r="CR68" s="3">
        <f t="shared" si="5"/>
        <v>9415177752</v>
      </c>
      <c r="CS68" s="3">
        <f t="shared" si="5"/>
        <v>0</v>
      </c>
      <c r="CT68" s="3">
        <f t="shared" si="5"/>
        <v>25363471052</v>
      </c>
      <c r="CU68" s="3">
        <f t="shared" si="5"/>
        <v>25363471052</v>
      </c>
      <c r="CV68" s="3">
        <f t="shared" si="5"/>
        <v>0</v>
      </c>
      <c r="CW68" s="3">
        <f t="shared" si="5"/>
        <v>24158858000</v>
      </c>
      <c r="CX68" s="3">
        <f t="shared" si="5"/>
        <v>24158858000</v>
      </c>
      <c r="CY68" s="3">
        <f t="shared" si="5"/>
        <v>0</v>
      </c>
      <c r="CZ68" s="3">
        <f t="shared" si="5"/>
        <v>19512997400</v>
      </c>
      <c r="DA68" s="3">
        <f t="shared" si="5"/>
        <v>19512997400</v>
      </c>
      <c r="DB68" s="3">
        <f t="shared" si="5"/>
        <v>0</v>
      </c>
      <c r="DC68" s="3">
        <f t="shared" si="5"/>
        <v>895589740</v>
      </c>
      <c r="DD68" s="3">
        <f t="shared" si="5"/>
        <v>895589740</v>
      </c>
      <c r="DE68" s="3">
        <f t="shared" si="5"/>
        <v>0</v>
      </c>
      <c r="DF68" s="3">
        <f t="shared" si="5"/>
        <v>14185625900</v>
      </c>
      <c r="DG68" s="3">
        <f t="shared" si="5"/>
        <v>14185625900</v>
      </c>
      <c r="DH68" s="3">
        <f t="shared" si="5"/>
        <v>0</v>
      </c>
      <c r="DI68" s="3">
        <f t="shared" si="5"/>
        <v>44020369534</v>
      </c>
      <c r="DJ68" s="3">
        <f t="shared" si="5"/>
        <v>44020369534</v>
      </c>
      <c r="DK68" s="3">
        <f t="shared" si="5"/>
        <v>0</v>
      </c>
      <c r="DL68" s="3">
        <f t="shared" si="5"/>
        <v>11693334850</v>
      </c>
      <c r="DM68" s="3">
        <f t="shared" si="5"/>
        <v>11693334850</v>
      </c>
      <c r="DN68" s="3">
        <f t="shared" si="5"/>
        <v>0</v>
      </c>
      <c r="DO68" s="3">
        <f t="shared" si="5"/>
        <v>18492407447</v>
      </c>
      <c r="DP68" s="3">
        <f t="shared" si="5"/>
        <v>18492407447</v>
      </c>
      <c r="DQ68" s="3">
        <f t="shared" si="5"/>
        <v>0</v>
      </c>
      <c r="DR68" s="3">
        <f t="shared" si="5"/>
        <v>36178864520</v>
      </c>
      <c r="DS68" s="3">
        <f t="shared" si="5"/>
        <v>36178864520</v>
      </c>
      <c r="DT68" s="3">
        <f t="shared" si="5"/>
        <v>0</v>
      </c>
      <c r="DU68" s="3">
        <f t="shared" si="5"/>
        <v>23294734660</v>
      </c>
      <c r="DV68" s="3">
        <f t="shared" si="5"/>
        <v>23294734660</v>
      </c>
      <c r="DW68" s="3">
        <f t="shared" si="5"/>
        <v>0</v>
      </c>
      <c r="DX68" s="3">
        <f t="shared" si="5"/>
        <v>10543460389</v>
      </c>
      <c r="DY68" s="3">
        <f t="shared" si="5"/>
        <v>10543460389</v>
      </c>
      <c r="DZ68" s="3">
        <f t="shared" si="5"/>
        <v>0</v>
      </c>
      <c r="EA68" s="3">
        <f t="shared" si="5"/>
        <v>18838471532</v>
      </c>
      <c r="EB68" s="3">
        <f t="shared" ref="EB68:FI68" si="6">EB69</f>
        <v>18838471532</v>
      </c>
      <c r="EC68" s="3">
        <f t="shared" si="6"/>
        <v>0</v>
      </c>
      <c r="ED68" s="3">
        <f t="shared" si="6"/>
        <v>7720393050</v>
      </c>
      <c r="EE68" s="3">
        <f t="shared" si="6"/>
        <v>7720393050</v>
      </c>
      <c r="EF68" s="3">
        <f t="shared" si="6"/>
        <v>0</v>
      </c>
      <c r="EG68" s="3">
        <f t="shared" si="6"/>
        <v>2581576800</v>
      </c>
      <c r="EH68" s="3">
        <f t="shared" si="6"/>
        <v>2581576800</v>
      </c>
      <c r="EI68" s="3">
        <f t="shared" si="6"/>
        <v>0</v>
      </c>
      <c r="EJ68" s="3">
        <f t="shared" si="6"/>
        <v>13581544229</v>
      </c>
      <c r="EK68" s="3">
        <f t="shared" si="6"/>
        <v>13581544229</v>
      </c>
      <c r="EL68" s="3">
        <f t="shared" si="6"/>
        <v>0</v>
      </c>
      <c r="EM68" s="3">
        <f t="shared" si="6"/>
        <v>7368229240</v>
      </c>
      <c r="EN68" s="3">
        <f t="shared" si="6"/>
        <v>7368229240</v>
      </c>
      <c r="EO68" s="3">
        <f t="shared" si="6"/>
        <v>0</v>
      </c>
      <c r="EP68" s="3">
        <f t="shared" si="6"/>
        <v>8642101894</v>
      </c>
      <c r="EQ68" s="3">
        <f t="shared" si="6"/>
        <v>8642101894</v>
      </c>
      <c r="ER68" s="3">
        <f t="shared" si="6"/>
        <v>0</v>
      </c>
      <c r="ES68" s="3">
        <f t="shared" si="6"/>
        <v>9228590850</v>
      </c>
      <c r="ET68" s="3">
        <f t="shared" si="6"/>
        <v>9228590850</v>
      </c>
      <c r="EU68" s="3">
        <f t="shared" si="6"/>
        <v>0</v>
      </c>
      <c r="EV68" s="3">
        <f t="shared" si="6"/>
        <v>1565241500</v>
      </c>
      <c r="EW68" s="3">
        <f t="shared" si="6"/>
        <v>1565241500</v>
      </c>
      <c r="EX68" s="3">
        <f t="shared" si="6"/>
        <v>0</v>
      </c>
      <c r="EY68" s="3">
        <f t="shared" si="6"/>
        <v>10511099000</v>
      </c>
      <c r="EZ68" s="3">
        <f t="shared" si="6"/>
        <v>10511099000</v>
      </c>
      <c r="FA68" s="3">
        <f t="shared" si="6"/>
        <v>0</v>
      </c>
      <c r="FB68" s="3">
        <f t="shared" si="6"/>
        <v>77298099824</v>
      </c>
      <c r="FC68" s="3">
        <f t="shared" si="6"/>
        <v>77298099824</v>
      </c>
      <c r="FD68" s="3">
        <f t="shared" si="6"/>
        <v>0</v>
      </c>
      <c r="FE68" s="3">
        <f t="shared" si="6"/>
        <v>15838822541</v>
      </c>
      <c r="FF68" s="3">
        <f t="shared" si="6"/>
        <v>15838822541</v>
      </c>
      <c r="FG68" s="3">
        <f t="shared" si="6"/>
        <v>0</v>
      </c>
      <c r="FH68" s="3">
        <f t="shared" si="6"/>
        <v>18066550292</v>
      </c>
      <c r="FI68" s="3">
        <f t="shared" si="6"/>
        <v>18066550292</v>
      </c>
      <c r="FJ68" s="3"/>
    </row>
    <row r="69" spans="1:166" s="5" customFormat="1" ht="21.95" customHeight="1">
      <c r="A69" s="11" t="s">
        <v>4</v>
      </c>
      <c r="B69" s="4" t="s">
        <v>10</v>
      </c>
      <c r="C69" s="3">
        <f>C70+C73</f>
        <v>833212266606</v>
      </c>
      <c r="D69" s="3">
        <f t="shared" ref="D69:G69" si="7">D70+D73</f>
        <v>833212266606</v>
      </c>
      <c r="E69" s="3">
        <f t="shared" si="7"/>
        <v>0</v>
      </c>
      <c r="F69" s="3">
        <f t="shared" si="7"/>
        <v>105494345711</v>
      </c>
      <c r="G69" s="3">
        <f t="shared" si="7"/>
        <v>105494345711</v>
      </c>
      <c r="H69" s="3"/>
      <c r="I69" s="3">
        <f>I70+I73</f>
        <v>20272083000</v>
      </c>
      <c r="J69" s="3">
        <f>J70+J73</f>
        <v>20272083000</v>
      </c>
      <c r="K69" s="3"/>
      <c r="L69" s="3">
        <f>L70+L73</f>
        <v>16149966046</v>
      </c>
      <c r="M69" s="3">
        <f>M70+M73</f>
        <v>16149966046</v>
      </c>
      <c r="N69" s="3">
        <f t="shared" ref="N69:BY69" si="8">N70+N73</f>
        <v>0</v>
      </c>
      <c r="O69" s="3">
        <f t="shared" si="8"/>
        <v>11144203629</v>
      </c>
      <c r="P69" s="3">
        <f t="shared" si="8"/>
        <v>11144203629</v>
      </c>
      <c r="Q69" s="3"/>
      <c r="R69" s="3">
        <f t="shared" si="8"/>
        <v>7858275663</v>
      </c>
      <c r="S69" s="3">
        <f t="shared" si="8"/>
        <v>7858275663</v>
      </c>
      <c r="T69" s="3"/>
      <c r="U69" s="3">
        <f t="shared" si="8"/>
        <v>9675682990</v>
      </c>
      <c r="V69" s="3">
        <f t="shared" si="8"/>
        <v>9675682990</v>
      </c>
      <c r="W69" s="3"/>
      <c r="X69" s="3">
        <f t="shared" si="8"/>
        <v>11160513709</v>
      </c>
      <c r="Y69" s="3">
        <f t="shared" si="8"/>
        <v>11160513709</v>
      </c>
      <c r="Z69" s="3"/>
      <c r="AA69" s="3">
        <f t="shared" si="8"/>
        <v>9452955980</v>
      </c>
      <c r="AB69" s="3">
        <f t="shared" si="8"/>
        <v>9452955980</v>
      </c>
      <c r="AC69" s="3"/>
      <c r="AD69" s="3">
        <f t="shared" si="8"/>
        <v>10874471000</v>
      </c>
      <c r="AE69" s="3">
        <f t="shared" si="8"/>
        <v>10874471000</v>
      </c>
      <c r="AF69" s="3"/>
      <c r="AG69" s="3">
        <f t="shared" si="8"/>
        <v>9490674000</v>
      </c>
      <c r="AH69" s="3">
        <f t="shared" si="8"/>
        <v>9490674000</v>
      </c>
      <c r="AI69" s="3"/>
      <c r="AJ69" s="3">
        <f t="shared" si="8"/>
        <v>9489172000</v>
      </c>
      <c r="AK69" s="3">
        <f t="shared" si="8"/>
        <v>9489172000</v>
      </c>
      <c r="AL69" s="3"/>
      <c r="AM69" s="3">
        <f t="shared" si="8"/>
        <v>61051221050</v>
      </c>
      <c r="AN69" s="3">
        <f t="shared" si="8"/>
        <v>61051221050</v>
      </c>
      <c r="AO69" s="3"/>
      <c r="AP69" s="3">
        <f t="shared" si="8"/>
        <v>10130463364</v>
      </c>
      <c r="AQ69" s="3">
        <f t="shared" si="8"/>
        <v>10130463364</v>
      </c>
      <c r="AR69" s="3"/>
      <c r="AS69" s="3">
        <f t="shared" si="8"/>
        <v>9988327820</v>
      </c>
      <c r="AT69" s="3">
        <f t="shared" si="8"/>
        <v>9988327820</v>
      </c>
      <c r="AU69" s="3"/>
      <c r="AV69" s="3">
        <f t="shared" si="8"/>
        <v>2667370980</v>
      </c>
      <c r="AW69" s="3">
        <f t="shared" si="8"/>
        <v>2667370980</v>
      </c>
      <c r="AX69" s="3">
        <f t="shared" si="8"/>
        <v>21360000</v>
      </c>
      <c r="AY69" s="3">
        <f t="shared" si="8"/>
        <v>21360000</v>
      </c>
      <c r="AZ69" s="3">
        <f t="shared" si="8"/>
        <v>0</v>
      </c>
      <c r="BA69" s="3">
        <f t="shared" si="8"/>
        <v>5461939060</v>
      </c>
      <c r="BB69" s="3">
        <f t="shared" si="8"/>
        <v>5461939060</v>
      </c>
      <c r="BC69" s="3">
        <f t="shared" si="8"/>
        <v>0</v>
      </c>
      <c r="BD69" s="3">
        <f t="shared" si="8"/>
        <v>4316298241</v>
      </c>
      <c r="BE69" s="3">
        <f t="shared" si="8"/>
        <v>4316298241</v>
      </c>
      <c r="BF69" s="3">
        <f t="shared" si="8"/>
        <v>0</v>
      </c>
      <c r="BG69" s="3">
        <f t="shared" si="8"/>
        <v>5000000000</v>
      </c>
      <c r="BH69" s="3">
        <f t="shared" si="8"/>
        <v>5000000000</v>
      </c>
      <c r="BI69" s="3">
        <f t="shared" si="8"/>
        <v>0</v>
      </c>
      <c r="BJ69" s="3">
        <f t="shared" si="8"/>
        <v>7385665430</v>
      </c>
      <c r="BK69" s="3">
        <f t="shared" si="8"/>
        <v>7385665430</v>
      </c>
      <c r="BL69" s="3">
        <f t="shared" si="8"/>
        <v>0</v>
      </c>
      <c r="BM69" s="3">
        <f t="shared" si="8"/>
        <v>218981980</v>
      </c>
      <c r="BN69" s="3">
        <f t="shared" si="8"/>
        <v>218981980</v>
      </c>
      <c r="BO69" s="3">
        <f t="shared" si="8"/>
        <v>0</v>
      </c>
      <c r="BP69" s="3">
        <f t="shared" si="8"/>
        <v>3701000000</v>
      </c>
      <c r="BQ69" s="3">
        <f t="shared" si="8"/>
        <v>3701000000</v>
      </c>
      <c r="BR69" s="3">
        <f t="shared" si="8"/>
        <v>0</v>
      </c>
      <c r="BS69" s="3">
        <f t="shared" si="8"/>
        <v>298761500</v>
      </c>
      <c r="BT69" s="3">
        <f t="shared" si="8"/>
        <v>298761500</v>
      </c>
      <c r="BU69" s="3">
        <f t="shared" si="8"/>
        <v>0</v>
      </c>
      <c r="BV69" s="3">
        <f t="shared" si="8"/>
        <v>231751748</v>
      </c>
      <c r="BW69" s="3">
        <f t="shared" si="8"/>
        <v>231751748</v>
      </c>
      <c r="BX69" s="3">
        <f t="shared" si="8"/>
        <v>0</v>
      </c>
      <c r="BY69" s="3">
        <f t="shared" si="8"/>
        <v>12562017400</v>
      </c>
      <c r="BZ69" s="3">
        <f t="shared" ref="BZ69:EE69" si="9">BZ70+BZ73</f>
        <v>12562017400</v>
      </c>
      <c r="CA69" s="3"/>
      <c r="CB69" s="3">
        <f t="shared" si="9"/>
        <v>26746266694</v>
      </c>
      <c r="CC69" s="3">
        <f t="shared" si="9"/>
        <v>26746266694</v>
      </c>
      <c r="CD69" s="3"/>
      <c r="CE69" s="3">
        <f t="shared" si="9"/>
        <v>352040000</v>
      </c>
      <c r="CF69" s="3">
        <f t="shared" si="9"/>
        <v>352040000</v>
      </c>
      <c r="CG69" s="3"/>
      <c r="CH69" s="3">
        <f t="shared" si="9"/>
        <v>18691890319</v>
      </c>
      <c r="CI69" s="3">
        <f t="shared" si="9"/>
        <v>18691890319</v>
      </c>
      <c r="CJ69" s="3"/>
      <c r="CK69" s="3">
        <f t="shared" si="9"/>
        <v>13790741000</v>
      </c>
      <c r="CL69" s="3">
        <f t="shared" si="9"/>
        <v>13790741000</v>
      </c>
      <c r="CM69" s="3"/>
      <c r="CN69" s="3">
        <f t="shared" si="9"/>
        <v>538214296</v>
      </c>
      <c r="CO69" s="3">
        <f t="shared" si="9"/>
        <v>538214296</v>
      </c>
      <c r="CP69" s="3"/>
      <c r="CQ69" s="3">
        <f t="shared" si="9"/>
        <v>9415177752</v>
      </c>
      <c r="CR69" s="3">
        <f t="shared" si="9"/>
        <v>9415177752</v>
      </c>
      <c r="CS69" s="3"/>
      <c r="CT69" s="3">
        <f t="shared" si="9"/>
        <v>25363471052</v>
      </c>
      <c r="CU69" s="3">
        <f t="shared" si="9"/>
        <v>25363471052</v>
      </c>
      <c r="CV69" s="3"/>
      <c r="CW69" s="3">
        <f t="shared" si="9"/>
        <v>24158858000</v>
      </c>
      <c r="CX69" s="3">
        <f t="shared" si="9"/>
        <v>24158858000</v>
      </c>
      <c r="CY69" s="3"/>
      <c r="CZ69" s="3">
        <f t="shared" si="9"/>
        <v>19512997400</v>
      </c>
      <c r="DA69" s="3">
        <f t="shared" si="9"/>
        <v>19512997400</v>
      </c>
      <c r="DB69" s="3"/>
      <c r="DC69" s="3">
        <f t="shared" si="9"/>
        <v>895589740</v>
      </c>
      <c r="DD69" s="3">
        <f t="shared" si="9"/>
        <v>895589740</v>
      </c>
      <c r="DE69" s="3"/>
      <c r="DF69" s="3">
        <f t="shared" si="9"/>
        <v>14185625900</v>
      </c>
      <c r="DG69" s="3">
        <f t="shared" si="9"/>
        <v>14185625900</v>
      </c>
      <c r="DH69" s="3"/>
      <c r="DI69" s="3">
        <f t="shared" si="9"/>
        <v>44020369534</v>
      </c>
      <c r="DJ69" s="3">
        <f t="shared" si="9"/>
        <v>44020369534</v>
      </c>
      <c r="DK69" s="3"/>
      <c r="DL69" s="3">
        <f t="shared" si="9"/>
        <v>11693334850</v>
      </c>
      <c r="DM69" s="3">
        <f t="shared" si="9"/>
        <v>11693334850</v>
      </c>
      <c r="DN69" s="3"/>
      <c r="DO69" s="3">
        <f t="shared" si="9"/>
        <v>18492407447</v>
      </c>
      <c r="DP69" s="3">
        <f t="shared" si="9"/>
        <v>18492407447</v>
      </c>
      <c r="DQ69" s="3"/>
      <c r="DR69" s="3">
        <f t="shared" si="9"/>
        <v>36178864520</v>
      </c>
      <c r="DS69" s="3">
        <f t="shared" si="9"/>
        <v>36178864520</v>
      </c>
      <c r="DT69" s="3"/>
      <c r="DU69" s="3">
        <f t="shared" si="9"/>
        <v>23294734660</v>
      </c>
      <c r="DV69" s="3">
        <f t="shared" si="9"/>
        <v>23294734660</v>
      </c>
      <c r="DW69" s="3"/>
      <c r="DX69" s="3">
        <f t="shared" si="9"/>
        <v>10543460389</v>
      </c>
      <c r="DY69" s="3">
        <f t="shared" si="9"/>
        <v>10543460389</v>
      </c>
      <c r="DZ69" s="3"/>
      <c r="EA69" s="3">
        <f t="shared" si="9"/>
        <v>18838471532</v>
      </c>
      <c r="EB69" s="3">
        <f t="shared" si="9"/>
        <v>18838471532</v>
      </c>
      <c r="EC69" s="3"/>
      <c r="ED69" s="3">
        <f t="shared" si="9"/>
        <v>7720393050</v>
      </c>
      <c r="EE69" s="3">
        <f t="shared" si="9"/>
        <v>7720393050</v>
      </c>
      <c r="EF69" s="3"/>
      <c r="EG69" s="3">
        <f t="shared" ref="EG69:FI69" si="10">EG70+EG73</f>
        <v>2581576800</v>
      </c>
      <c r="EH69" s="3">
        <f t="shared" si="10"/>
        <v>2581576800</v>
      </c>
      <c r="EI69" s="3"/>
      <c r="EJ69" s="3">
        <f t="shared" si="10"/>
        <v>13581544229</v>
      </c>
      <c r="EK69" s="3">
        <f t="shared" si="10"/>
        <v>13581544229</v>
      </c>
      <c r="EL69" s="3"/>
      <c r="EM69" s="3">
        <f t="shared" si="10"/>
        <v>7368229240</v>
      </c>
      <c r="EN69" s="3">
        <f t="shared" si="10"/>
        <v>7368229240</v>
      </c>
      <c r="EO69" s="3"/>
      <c r="EP69" s="3">
        <f t="shared" si="10"/>
        <v>8642101894</v>
      </c>
      <c r="EQ69" s="3">
        <f t="shared" si="10"/>
        <v>8642101894</v>
      </c>
      <c r="ER69" s="3"/>
      <c r="ES69" s="3">
        <f t="shared" si="10"/>
        <v>9228590850</v>
      </c>
      <c r="ET69" s="3">
        <f t="shared" si="10"/>
        <v>9228590850</v>
      </c>
      <c r="EU69" s="3"/>
      <c r="EV69" s="3">
        <f t="shared" si="10"/>
        <v>1565241500</v>
      </c>
      <c r="EW69" s="3">
        <f t="shared" si="10"/>
        <v>1565241500</v>
      </c>
      <c r="EX69" s="3"/>
      <c r="EY69" s="3">
        <f t="shared" si="10"/>
        <v>10511099000</v>
      </c>
      <c r="EZ69" s="3">
        <f t="shared" si="10"/>
        <v>10511099000</v>
      </c>
      <c r="FA69" s="3"/>
      <c r="FB69" s="3">
        <f t="shared" si="10"/>
        <v>77298099824</v>
      </c>
      <c r="FC69" s="3">
        <f t="shared" si="10"/>
        <v>77298099824</v>
      </c>
      <c r="FD69" s="3"/>
      <c r="FE69" s="3">
        <f t="shared" si="10"/>
        <v>15838822541</v>
      </c>
      <c r="FF69" s="3">
        <f t="shared" si="10"/>
        <v>15838822541</v>
      </c>
      <c r="FG69" s="3"/>
      <c r="FH69" s="3">
        <f t="shared" si="10"/>
        <v>18066550292</v>
      </c>
      <c r="FI69" s="3">
        <f t="shared" si="10"/>
        <v>18066550292</v>
      </c>
      <c r="FJ69" s="3"/>
    </row>
    <row r="70" spans="1:166" ht="21.95" customHeight="1">
      <c r="A70" s="11">
        <v>1</v>
      </c>
      <c r="B70" s="4" t="s">
        <v>7</v>
      </c>
      <c r="C70" s="3">
        <f t="shared" ref="C70:G70" si="11">C71+C72</f>
        <v>830624151606</v>
      </c>
      <c r="D70" s="3">
        <f t="shared" si="11"/>
        <v>830624151606</v>
      </c>
      <c r="E70" s="3">
        <f t="shared" si="11"/>
        <v>0</v>
      </c>
      <c r="F70" s="3">
        <f t="shared" si="11"/>
        <v>105494345711</v>
      </c>
      <c r="G70" s="3">
        <f t="shared" si="11"/>
        <v>105494345711</v>
      </c>
      <c r="H70" s="3"/>
      <c r="I70" s="3">
        <f>I71+I72</f>
        <v>20146803000</v>
      </c>
      <c r="J70" s="3">
        <f>J71+J72</f>
        <v>20146803000</v>
      </c>
      <c r="K70" s="3"/>
      <c r="L70" s="3">
        <f>L71+L72</f>
        <v>16100070046</v>
      </c>
      <c r="M70" s="3">
        <f>M71+M72</f>
        <v>16100070046</v>
      </c>
      <c r="N70" s="3"/>
      <c r="O70" s="3">
        <f t="shared" ref="O70:BY70" si="12">O71+O72</f>
        <v>11015723629</v>
      </c>
      <c r="P70" s="3">
        <f t="shared" si="12"/>
        <v>11015723629</v>
      </c>
      <c r="Q70" s="3"/>
      <c r="R70" s="3">
        <f t="shared" si="12"/>
        <v>7858275663</v>
      </c>
      <c r="S70" s="3">
        <f t="shared" si="12"/>
        <v>7858275663</v>
      </c>
      <c r="T70" s="3"/>
      <c r="U70" s="3">
        <f t="shared" si="12"/>
        <v>9675682990</v>
      </c>
      <c r="V70" s="3">
        <f t="shared" si="12"/>
        <v>9675682990</v>
      </c>
      <c r="W70" s="3"/>
      <c r="X70" s="3">
        <f t="shared" si="12"/>
        <v>11160513709</v>
      </c>
      <c r="Y70" s="3">
        <f t="shared" si="12"/>
        <v>11160513709</v>
      </c>
      <c r="Z70" s="3"/>
      <c r="AA70" s="3">
        <f t="shared" si="12"/>
        <v>9452955980</v>
      </c>
      <c r="AB70" s="3">
        <f t="shared" si="12"/>
        <v>9452955980</v>
      </c>
      <c r="AC70" s="3"/>
      <c r="AD70" s="3">
        <f t="shared" si="12"/>
        <v>10874471000</v>
      </c>
      <c r="AE70" s="3">
        <f t="shared" si="12"/>
        <v>10874471000</v>
      </c>
      <c r="AF70" s="3"/>
      <c r="AG70" s="3">
        <f t="shared" si="12"/>
        <v>9490674000</v>
      </c>
      <c r="AH70" s="3">
        <f t="shared" si="12"/>
        <v>9490674000</v>
      </c>
      <c r="AI70" s="3"/>
      <c r="AJ70" s="3">
        <f t="shared" si="12"/>
        <v>9489172000</v>
      </c>
      <c r="AK70" s="3">
        <f t="shared" si="12"/>
        <v>9489172000</v>
      </c>
      <c r="AL70" s="3"/>
      <c r="AM70" s="3">
        <f t="shared" si="12"/>
        <v>61051221050</v>
      </c>
      <c r="AN70" s="3">
        <f t="shared" si="12"/>
        <v>61051221050</v>
      </c>
      <c r="AO70" s="3"/>
      <c r="AP70" s="3">
        <f t="shared" si="12"/>
        <v>10097463364</v>
      </c>
      <c r="AQ70" s="3">
        <f t="shared" si="12"/>
        <v>10097463364</v>
      </c>
      <c r="AR70" s="3"/>
      <c r="AS70" s="3">
        <f t="shared" si="12"/>
        <v>9839827820</v>
      </c>
      <c r="AT70" s="3">
        <f t="shared" si="12"/>
        <v>9839827820</v>
      </c>
      <c r="AU70" s="3"/>
      <c r="AV70" s="3">
        <f t="shared" si="12"/>
        <v>2667370980</v>
      </c>
      <c r="AW70" s="3">
        <f t="shared" si="12"/>
        <v>2667370980</v>
      </c>
      <c r="AX70" s="3">
        <f t="shared" si="12"/>
        <v>21360000</v>
      </c>
      <c r="AY70" s="3">
        <f t="shared" si="12"/>
        <v>21360000</v>
      </c>
      <c r="AZ70" s="3"/>
      <c r="BA70" s="3">
        <f t="shared" si="12"/>
        <v>5412439060</v>
      </c>
      <c r="BB70" s="3">
        <f t="shared" si="12"/>
        <v>5412439060</v>
      </c>
      <c r="BC70" s="3"/>
      <c r="BD70" s="3">
        <f t="shared" si="12"/>
        <v>4287786241</v>
      </c>
      <c r="BE70" s="3">
        <f t="shared" si="12"/>
        <v>4287786241</v>
      </c>
      <c r="BF70" s="3"/>
      <c r="BG70" s="3">
        <f t="shared" si="12"/>
        <v>5000000000</v>
      </c>
      <c r="BH70" s="3">
        <f t="shared" si="12"/>
        <v>5000000000</v>
      </c>
      <c r="BI70" s="3"/>
      <c r="BJ70" s="3">
        <f t="shared" si="12"/>
        <v>7212346430</v>
      </c>
      <c r="BK70" s="3">
        <f t="shared" si="12"/>
        <v>7212346430</v>
      </c>
      <c r="BL70" s="3"/>
      <c r="BM70" s="3">
        <f t="shared" si="12"/>
        <v>152981980</v>
      </c>
      <c r="BN70" s="3">
        <f t="shared" si="12"/>
        <v>152981980</v>
      </c>
      <c r="BO70" s="3"/>
      <c r="BP70" s="3">
        <f t="shared" si="12"/>
        <v>3596000000</v>
      </c>
      <c r="BQ70" s="3">
        <f t="shared" si="12"/>
        <v>3596000000</v>
      </c>
      <c r="BR70" s="3"/>
      <c r="BS70" s="3">
        <f t="shared" si="12"/>
        <v>82761500</v>
      </c>
      <c r="BT70" s="3">
        <f t="shared" si="12"/>
        <v>82761500</v>
      </c>
      <c r="BU70" s="3"/>
      <c r="BV70" s="3">
        <f t="shared" si="12"/>
        <v>203671748</v>
      </c>
      <c r="BW70" s="3">
        <f t="shared" si="12"/>
        <v>203671748</v>
      </c>
      <c r="BX70" s="3"/>
      <c r="BY70" s="3">
        <f t="shared" si="12"/>
        <v>12391377400</v>
      </c>
      <c r="BZ70" s="3">
        <f t="shared" ref="BZ70:EE70" si="13">BZ71+BZ72</f>
        <v>12391377400</v>
      </c>
      <c r="CA70" s="3"/>
      <c r="CB70" s="3">
        <f t="shared" si="13"/>
        <v>26746266694</v>
      </c>
      <c r="CC70" s="3">
        <f t="shared" si="13"/>
        <v>26746266694</v>
      </c>
      <c r="CD70" s="3"/>
      <c r="CE70" s="3">
        <f t="shared" si="13"/>
        <v>200000000</v>
      </c>
      <c r="CF70" s="3">
        <f t="shared" si="13"/>
        <v>200000000</v>
      </c>
      <c r="CG70" s="3"/>
      <c r="CH70" s="3">
        <f t="shared" si="13"/>
        <v>18691890319</v>
      </c>
      <c r="CI70" s="3">
        <f t="shared" si="13"/>
        <v>18691890319</v>
      </c>
      <c r="CJ70" s="3"/>
      <c r="CK70" s="3">
        <f t="shared" si="13"/>
        <v>13652741000</v>
      </c>
      <c r="CL70" s="3">
        <f t="shared" si="13"/>
        <v>13652741000</v>
      </c>
      <c r="CM70" s="3"/>
      <c r="CN70" s="3">
        <f t="shared" si="13"/>
        <v>488214296</v>
      </c>
      <c r="CO70" s="3">
        <f t="shared" si="13"/>
        <v>488214296</v>
      </c>
      <c r="CP70" s="3"/>
      <c r="CQ70" s="3">
        <f t="shared" si="13"/>
        <v>9311617752</v>
      </c>
      <c r="CR70" s="3">
        <f t="shared" si="13"/>
        <v>9311617752</v>
      </c>
      <c r="CS70" s="3"/>
      <c r="CT70" s="3">
        <f t="shared" si="13"/>
        <v>25209287052</v>
      </c>
      <c r="CU70" s="3">
        <f t="shared" si="13"/>
        <v>25209287052</v>
      </c>
      <c r="CV70" s="3"/>
      <c r="CW70" s="3">
        <f t="shared" si="13"/>
        <v>24046538000</v>
      </c>
      <c r="CX70" s="3">
        <f t="shared" si="13"/>
        <v>24046538000</v>
      </c>
      <c r="CY70" s="3"/>
      <c r="CZ70" s="3">
        <f t="shared" si="13"/>
        <v>19512997400</v>
      </c>
      <c r="DA70" s="3">
        <f t="shared" si="13"/>
        <v>19512997400</v>
      </c>
      <c r="DB70" s="3"/>
      <c r="DC70" s="3">
        <f t="shared" si="13"/>
        <v>895589740</v>
      </c>
      <c r="DD70" s="3">
        <f t="shared" si="13"/>
        <v>895589740</v>
      </c>
      <c r="DE70" s="3"/>
      <c r="DF70" s="3">
        <f t="shared" si="13"/>
        <v>13960985900</v>
      </c>
      <c r="DG70" s="3">
        <f t="shared" si="13"/>
        <v>13960985900</v>
      </c>
      <c r="DH70" s="3"/>
      <c r="DI70" s="3">
        <f t="shared" si="13"/>
        <v>44020369534</v>
      </c>
      <c r="DJ70" s="3">
        <f t="shared" si="13"/>
        <v>44020369534</v>
      </c>
      <c r="DK70" s="3"/>
      <c r="DL70" s="3">
        <f t="shared" si="13"/>
        <v>11693334850</v>
      </c>
      <c r="DM70" s="3">
        <f t="shared" si="13"/>
        <v>11693334850</v>
      </c>
      <c r="DN70" s="3"/>
      <c r="DO70" s="3">
        <f t="shared" si="13"/>
        <v>18356327447</v>
      </c>
      <c r="DP70" s="3">
        <f t="shared" si="13"/>
        <v>18356327447</v>
      </c>
      <c r="DQ70" s="3"/>
      <c r="DR70" s="3">
        <f t="shared" si="13"/>
        <v>36178864520</v>
      </c>
      <c r="DS70" s="3">
        <f t="shared" si="13"/>
        <v>36178864520</v>
      </c>
      <c r="DT70" s="3"/>
      <c r="DU70" s="3">
        <f t="shared" si="13"/>
        <v>23294734660</v>
      </c>
      <c r="DV70" s="3">
        <f t="shared" si="13"/>
        <v>23294734660</v>
      </c>
      <c r="DW70" s="3"/>
      <c r="DX70" s="3">
        <f t="shared" si="13"/>
        <v>10495940389</v>
      </c>
      <c r="DY70" s="3">
        <f t="shared" si="13"/>
        <v>10495940389</v>
      </c>
      <c r="DZ70" s="3"/>
      <c r="EA70" s="3">
        <f t="shared" si="13"/>
        <v>18838471532</v>
      </c>
      <c r="EB70" s="3">
        <f t="shared" si="13"/>
        <v>18838471532</v>
      </c>
      <c r="EC70" s="3"/>
      <c r="ED70" s="3">
        <f t="shared" si="13"/>
        <v>7670893050</v>
      </c>
      <c r="EE70" s="3">
        <f t="shared" si="13"/>
        <v>7670893050</v>
      </c>
      <c r="EF70" s="3"/>
      <c r="EG70" s="3">
        <f t="shared" ref="EG70:FI70" si="14">EG71+EG72</f>
        <v>2581576800</v>
      </c>
      <c r="EH70" s="3">
        <f t="shared" si="14"/>
        <v>2581576800</v>
      </c>
      <c r="EI70" s="3"/>
      <c r="EJ70" s="3">
        <f t="shared" si="14"/>
        <v>13532296229</v>
      </c>
      <c r="EK70" s="3">
        <f t="shared" si="14"/>
        <v>13532296229</v>
      </c>
      <c r="EL70" s="3"/>
      <c r="EM70" s="3">
        <f t="shared" si="14"/>
        <v>7368229240</v>
      </c>
      <c r="EN70" s="3">
        <f t="shared" si="14"/>
        <v>7368229240</v>
      </c>
      <c r="EO70" s="3"/>
      <c r="EP70" s="3">
        <f t="shared" si="14"/>
        <v>8642101894</v>
      </c>
      <c r="EQ70" s="3">
        <f t="shared" si="14"/>
        <v>8642101894</v>
      </c>
      <c r="ER70" s="3"/>
      <c r="ES70" s="3">
        <f t="shared" si="14"/>
        <v>9228590850</v>
      </c>
      <c r="ET70" s="3">
        <f t="shared" si="14"/>
        <v>9228590850</v>
      </c>
      <c r="EU70" s="3"/>
      <c r="EV70" s="3">
        <f t="shared" si="14"/>
        <v>1565241500</v>
      </c>
      <c r="EW70" s="3">
        <f t="shared" si="14"/>
        <v>1565241500</v>
      </c>
      <c r="EX70" s="3"/>
      <c r="EY70" s="3">
        <f t="shared" si="14"/>
        <v>10511099000</v>
      </c>
      <c r="EZ70" s="3">
        <f t="shared" si="14"/>
        <v>10511099000</v>
      </c>
      <c r="FA70" s="3"/>
      <c r="FB70" s="3">
        <f t="shared" si="14"/>
        <v>77298099824</v>
      </c>
      <c r="FC70" s="3">
        <f t="shared" si="14"/>
        <v>77298099824</v>
      </c>
      <c r="FD70" s="3"/>
      <c r="FE70" s="3">
        <f t="shared" si="14"/>
        <v>15790006541</v>
      </c>
      <c r="FF70" s="3">
        <f t="shared" si="14"/>
        <v>15790006541</v>
      </c>
      <c r="FG70" s="3"/>
      <c r="FH70" s="3">
        <f t="shared" si="14"/>
        <v>18066550292</v>
      </c>
      <c r="FI70" s="3">
        <f t="shared" si="14"/>
        <v>18066550292</v>
      </c>
      <c r="FJ70" s="3"/>
    </row>
    <row r="71" spans="1:166" ht="21.95" customHeight="1">
      <c r="A71" s="16" t="s">
        <v>70</v>
      </c>
      <c r="B71" s="6" t="s">
        <v>68</v>
      </c>
      <c r="C71" s="3">
        <v>478293272368</v>
      </c>
      <c r="D71" s="3">
        <v>478293272368</v>
      </c>
      <c r="E71" s="7"/>
      <c r="F71" s="3">
        <v>22567264599</v>
      </c>
      <c r="G71" s="7">
        <v>22567264599</v>
      </c>
      <c r="H71" s="7">
        <v>0</v>
      </c>
      <c r="I71" s="7">
        <v>16009000000</v>
      </c>
      <c r="J71" s="7">
        <v>16009000000</v>
      </c>
      <c r="K71" s="7" t="s">
        <v>67</v>
      </c>
      <c r="L71" s="3">
        <v>13164809688</v>
      </c>
      <c r="M71" s="3">
        <v>13164809688</v>
      </c>
      <c r="N71" s="7">
        <v>0</v>
      </c>
      <c r="O71" s="3">
        <v>7587000000</v>
      </c>
      <c r="P71" s="3">
        <v>7587000000</v>
      </c>
      <c r="Q71" s="7"/>
      <c r="R71" s="7">
        <v>7510169663</v>
      </c>
      <c r="S71" s="7">
        <v>7510169663</v>
      </c>
      <c r="T71" s="7" t="s">
        <v>67</v>
      </c>
      <c r="U71" s="7">
        <v>9117531000</v>
      </c>
      <c r="V71" s="7">
        <v>9117531000</v>
      </c>
      <c r="W71" s="7" t="s">
        <v>67</v>
      </c>
      <c r="X71" s="7">
        <v>9316936000</v>
      </c>
      <c r="Y71" s="7">
        <v>9316936000</v>
      </c>
      <c r="Z71" s="7" t="s">
        <v>67</v>
      </c>
      <c r="AA71" s="7">
        <v>8814962000</v>
      </c>
      <c r="AB71" s="7">
        <v>8814962000</v>
      </c>
      <c r="AC71" s="7"/>
      <c r="AD71" s="7">
        <v>9287772000</v>
      </c>
      <c r="AE71" s="7">
        <v>9287772000</v>
      </c>
      <c r="AF71" s="7"/>
      <c r="AG71" s="7">
        <v>9065067000</v>
      </c>
      <c r="AH71" s="7">
        <v>9065067000</v>
      </c>
      <c r="AI71" s="7" t="s">
        <v>67</v>
      </c>
      <c r="AJ71" s="7">
        <v>9053066000</v>
      </c>
      <c r="AK71" s="7">
        <v>9053066000</v>
      </c>
      <c r="AL71" s="7"/>
      <c r="AM71" s="7">
        <v>33333815000</v>
      </c>
      <c r="AN71" s="7">
        <v>33333815000</v>
      </c>
      <c r="AO71" s="7" t="s">
        <v>67</v>
      </c>
      <c r="AP71" s="7">
        <v>0</v>
      </c>
      <c r="AQ71" s="7">
        <v>0</v>
      </c>
      <c r="AR71" s="7" t="s">
        <v>67</v>
      </c>
      <c r="AS71" s="3">
        <v>0</v>
      </c>
      <c r="AT71" s="3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3">
        <v>9655324107</v>
      </c>
      <c r="BZ71" s="3">
        <v>9655324107</v>
      </c>
      <c r="CA71" s="7" t="s">
        <v>67</v>
      </c>
      <c r="CB71" s="3">
        <v>5031266694</v>
      </c>
      <c r="CC71" s="7">
        <v>5031266694</v>
      </c>
      <c r="CD71" s="7">
        <v>0</v>
      </c>
      <c r="CE71" s="7">
        <v>0</v>
      </c>
      <c r="CF71" s="7">
        <v>0</v>
      </c>
      <c r="CG71" s="7">
        <v>0</v>
      </c>
      <c r="CH71" s="3">
        <v>17255257380</v>
      </c>
      <c r="CI71" s="3">
        <v>17255257380</v>
      </c>
      <c r="CJ71" s="7">
        <v>0</v>
      </c>
      <c r="CK71" s="7">
        <v>10642741000</v>
      </c>
      <c r="CL71" s="7">
        <v>10642741000</v>
      </c>
      <c r="CM71" s="7">
        <v>0</v>
      </c>
      <c r="CN71" s="7">
        <v>0</v>
      </c>
      <c r="CO71" s="7">
        <v>0</v>
      </c>
      <c r="CP71" s="7"/>
      <c r="CQ71" s="7">
        <v>9026580000</v>
      </c>
      <c r="CR71" s="7">
        <v>9026580000</v>
      </c>
      <c r="CS71" s="7">
        <v>0</v>
      </c>
      <c r="CT71" s="3">
        <v>11777206245</v>
      </c>
      <c r="CU71" s="7">
        <v>11777206245</v>
      </c>
      <c r="CV71" s="7" t="s">
        <v>67</v>
      </c>
      <c r="CW71" s="7">
        <v>20932000000</v>
      </c>
      <c r="CX71" s="7">
        <v>20932000000</v>
      </c>
      <c r="CY71" s="7">
        <v>0</v>
      </c>
      <c r="CZ71" s="3">
        <v>14343000000</v>
      </c>
      <c r="DA71" s="3">
        <v>14343000000</v>
      </c>
      <c r="DB71" s="7" t="s">
        <v>67</v>
      </c>
      <c r="DC71" s="7">
        <v>0</v>
      </c>
      <c r="DD71" s="7">
        <v>0</v>
      </c>
      <c r="DE71" s="7">
        <v>0</v>
      </c>
      <c r="DF71" s="7">
        <v>11274969000</v>
      </c>
      <c r="DG71" s="7">
        <v>11274969000</v>
      </c>
      <c r="DH71" s="7">
        <v>0</v>
      </c>
      <c r="DI71" s="7">
        <v>23181424977</v>
      </c>
      <c r="DJ71" s="7">
        <v>23181424977</v>
      </c>
      <c r="DK71" s="7">
        <v>0</v>
      </c>
      <c r="DL71" s="7">
        <v>10214000000</v>
      </c>
      <c r="DM71" s="7">
        <v>10214000000</v>
      </c>
      <c r="DN71" s="7">
        <v>0</v>
      </c>
      <c r="DO71" s="3">
        <v>16366000000</v>
      </c>
      <c r="DP71" s="3">
        <v>16366000000</v>
      </c>
      <c r="DQ71" s="7" t="s">
        <v>67</v>
      </c>
      <c r="DR71" s="7">
        <v>28050395136</v>
      </c>
      <c r="DS71" s="7">
        <v>28050395136</v>
      </c>
      <c r="DT71" s="7" t="s">
        <v>67</v>
      </c>
      <c r="DU71" s="7">
        <v>17621196000</v>
      </c>
      <c r="DV71" s="7">
        <v>17621196000</v>
      </c>
      <c r="DW71" s="7">
        <v>0</v>
      </c>
      <c r="DX71" s="7">
        <v>8019866000</v>
      </c>
      <c r="DY71" s="7">
        <v>8019866000</v>
      </c>
      <c r="DZ71" s="7">
        <v>0</v>
      </c>
      <c r="EA71" s="7">
        <v>14777000000</v>
      </c>
      <c r="EB71" s="7">
        <v>14777000000</v>
      </c>
      <c r="EC71" s="7" t="s">
        <v>67</v>
      </c>
      <c r="ED71" s="7">
        <v>0</v>
      </c>
      <c r="EE71" s="7">
        <v>0</v>
      </c>
      <c r="EF71" s="7">
        <v>0</v>
      </c>
      <c r="EG71" s="7">
        <v>0</v>
      </c>
      <c r="EH71" s="7">
        <v>0</v>
      </c>
      <c r="EI71" s="7">
        <v>0</v>
      </c>
      <c r="EJ71" s="3">
        <v>7681000000</v>
      </c>
      <c r="EK71" s="3">
        <v>7681000000</v>
      </c>
      <c r="EL71" s="7" t="s">
        <v>67</v>
      </c>
      <c r="EM71" s="3">
        <v>3499915928</v>
      </c>
      <c r="EN71" s="3">
        <v>3499915928</v>
      </c>
      <c r="EO71" s="7" t="s">
        <v>67</v>
      </c>
      <c r="EP71" s="3">
        <v>4124706734</v>
      </c>
      <c r="EQ71" s="3">
        <v>4124706734</v>
      </c>
      <c r="ER71" s="7" t="s">
        <v>67</v>
      </c>
      <c r="ES71" s="7">
        <v>8777336850</v>
      </c>
      <c r="ET71" s="7">
        <v>8777336850</v>
      </c>
      <c r="EU71" s="7" t="s">
        <v>67</v>
      </c>
      <c r="EV71" s="7">
        <v>0</v>
      </c>
      <c r="EW71" s="7">
        <v>0</v>
      </c>
      <c r="EX71" s="7" t="s">
        <v>67</v>
      </c>
      <c r="EY71" s="7">
        <v>9892676000</v>
      </c>
      <c r="EZ71" s="7">
        <v>9892676000</v>
      </c>
      <c r="FA71" s="7" t="s">
        <v>67</v>
      </c>
      <c r="FB71" s="7">
        <v>45565110334</v>
      </c>
      <c r="FC71" s="7">
        <v>45565110334</v>
      </c>
      <c r="FD71" s="7" t="s">
        <v>67</v>
      </c>
      <c r="FE71" s="7">
        <v>5431861297</v>
      </c>
      <c r="FF71" s="7">
        <v>5431861297</v>
      </c>
      <c r="FG71" s="7" t="s">
        <v>67</v>
      </c>
      <c r="FH71" s="7">
        <v>10325045736</v>
      </c>
      <c r="FI71" s="7">
        <v>10325045736</v>
      </c>
      <c r="FJ71" s="7" t="s">
        <v>67</v>
      </c>
    </row>
    <row r="72" spans="1:166" ht="21.95" customHeight="1">
      <c r="A72" s="16" t="s">
        <v>71</v>
      </c>
      <c r="B72" s="6" t="s">
        <v>69</v>
      </c>
      <c r="C72" s="3">
        <f>354918994238-C74</f>
        <v>352330879238</v>
      </c>
      <c r="D72" s="3">
        <f>354918994238-D74</f>
        <v>352330879238</v>
      </c>
      <c r="E72" s="7"/>
      <c r="F72" s="3">
        <v>82927081112</v>
      </c>
      <c r="G72" s="7">
        <v>82927081112</v>
      </c>
      <c r="H72" s="7" t="s">
        <v>67</v>
      </c>
      <c r="I72" s="7">
        <f>4263083000-I74</f>
        <v>4137803000</v>
      </c>
      <c r="J72" s="7">
        <f>I72</f>
        <v>4137803000</v>
      </c>
      <c r="K72" s="7" t="s">
        <v>67</v>
      </c>
      <c r="L72" s="3">
        <f>2985156358-L74</f>
        <v>2935260358</v>
      </c>
      <c r="M72" s="3">
        <f>2985156358-M74</f>
        <v>2935260358</v>
      </c>
      <c r="N72" s="7" t="s">
        <v>67</v>
      </c>
      <c r="O72" s="3">
        <f>3557203629-O74</f>
        <v>3428723629</v>
      </c>
      <c r="P72" s="3">
        <f>3557203629-P74</f>
        <v>3428723629</v>
      </c>
      <c r="Q72" s="7" t="s">
        <v>67</v>
      </c>
      <c r="R72" s="7">
        <v>348106000</v>
      </c>
      <c r="S72" s="7">
        <v>348106000</v>
      </c>
      <c r="T72" s="7" t="s">
        <v>67</v>
      </c>
      <c r="U72" s="7">
        <v>558151990</v>
      </c>
      <c r="V72" s="7">
        <v>558151990</v>
      </c>
      <c r="W72" s="7" t="s">
        <v>67</v>
      </c>
      <c r="X72" s="7">
        <v>1843577709</v>
      </c>
      <c r="Y72" s="7">
        <v>1843577709</v>
      </c>
      <c r="Z72" s="7" t="s">
        <v>67</v>
      </c>
      <c r="AA72" s="7">
        <v>637993980</v>
      </c>
      <c r="AB72" s="7">
        <v>637993980</v>
      </c>
      <c r="AC72" s="7" t="s">
        <v>67</v>
      </c>
      <c r="AD72" s="7">
        <v>1586699000</v>
      </c>
      <c r="AE72" s="7">
        <v>1586699000</v>
      </c>
      <c r="AF72" s="7" t="s">
        <v>67</v>
      </c>
      <c r="AG72" s="7">
        <v>425607000</v>
      </c>
      <c r="AH72" s="7">
        <v>425607000</v>
      </c>
      <c r="AI72" s="7" t="s">
        <v>67</v>
      </c>
      <c r="AJ72" s="7">
        <v>436106000</v>
      </c>
      <c r="AK72" s="7">
        <v>436106000</v>
      </c>
      <c r="AL72" s="7" t="s">
        <v>67</v>
      </c>
      <c r="AM72" s="7">
        <v>27717406050</v>
      </c>
      <c r="AN72" s="7">
        <v>27717406050</v>
      </c>
      <c r="AO72" s="7" t="s">
        <v>67</v>
      </c>
      <c r="AP72" s="7">
        <f>10130463364-AP74</f>
        <v>10097463364</v>
      </c>
      <c r="AQ72" s="7">
        <f>10130463364-AQ74</f>
        <v>10097463364</v>
      </c>
      <c r="AR72" s="7" t="s">
        <v>67</v>
      </c>
      <c r="AS72" s="3">
        <f>9988327820-AS74</f>
        <v>9839827820</v>
      </c>
      <c r="AT72" s="3">
        <f>9988327820-AT74</f>
        <v>9839827820</v>
      </c>
      <c r="AU72" s="7" t="s">
        <v>67</v>
      </c>
      <c r="AV72" s="7">
        <v>2667370980</v>
      </c>
      <c r="AW72" s="7">
        <v>2667370980</v>
      </c>
      <c r="AX72" s="7">
        <v>21360000</v>
      </c>
      <c r="AY72" s="7">
        <v>21360000</v>
      </c>
      <c r="AZ72" s="7" t="s">
        <v>67</v>
      </c>
      <c r="BA72" s="7">
        <f>5461939060-BA74</f>
        <v>5412439060</v>
      </c>
      <c r="BB72" s="7">
        <f>5461939060-BB74</f>
        <v>5412439060</v>
      </c>
      <c r="BC72" s="7" t="s">
        <v>67</v>
      </c>
      <c r="BD72" s="7">
        <f>4316298241-BD74</f>
        <v>4287786241</v>
      </c>
      <c r="BE72" s="7">
        <f>4316298241-BE74</f>
        <v>4287786241</v>
      </c>
      <c r="BF72" s="7" t="s">
        <v>67</v>
      </c>
      <c r="BG72" s="7">
        <v>5000000000</v>
      </c>
      <c r="BH72" s="7">
        <v>5000000000</v>
      </c>
      <c r="BI72" s="7" t="s">
        <v>67</v>
      </c>
      <c r="BJ72" s="7">
        <f>7385665430-BJ74</f>
        <v>7212346430</v>
      </c>
      <c r="BK72" s="7">
        <f>7385665430-BK74</f>
        <v>7212346430</v>
      </c>
      <c r="BL72" s="7" t="s">
        <v>67</v>
      </c>
      <c r="BM72" s="7">
        <f>218981980-BM74</f>
        <v>152981980</v>
      </c>
      <c r="BN72" s="7">
        <f>218981980-BN74</f>
        <v>152981980</v>
      </c>
      <c r="BO72" s="7" t="s">
        <v>67</v>
      </c>
      <c r="BP72" s="7">
        <f>3701000000-BP74</f>
        <v>3596000000</v>
      </c>
      <c r="BQ72" s="7">
        <f>3701000000-BQ74</f>
        <v>3596000000</v>
      </c>
      <c r="BR72" s="7" t="s">
        <v>67</v>
      </c>
      <c r="BS72" s="7">
        <f>298761500-BS74</f>
        <v>82761500</v>
      </c>
      <c r="BT72" s="7">
        <f>298761500-BT74</f>
        <v>82761500</v>
      </c>
      <c r="BU72" s="7" t="s">
        <v>67</v>
      </c>
      <c r="BV72" s="7">
        <f>231751748-BV74</f>
        <v>203671748</v>
      </c>
      <c r="BW72" s="7">
        <f>231751748-BW74</f>
        <v>203671748</v>
      </c>
      <c r="BX72" s="7" t="s">
        <v>67</v>
      </c>
      <c r="BY72" s="3">
        <f>2906693293-BY74</f>
        <v>2736053293</v>
      </c>
      <c r="BZ72" s="3">
        <f>2906693293-BZ74</f>
        <v>2736053293</v>
      </c>
      <c r="CA72" s="7" t="s">
        <v>67</v>
      </c>
      <c r="CB72" s="3">
        <v>21715000000</v>
      </c>
      <c r="CC72" s="7">
        <v>21715000000</v>
      </c>
      <c r="CD72" s="7" t="s">
        <v>67</v>
      </c>
      <c r="CE72" s="7">
        <f>352040000-CE74</f>
        <v>200000000</v>
      </c>
      <c r="CF72" s="7">
        <f>352040000-CF74</f>
        <v>200000000</v>
      </c>
      <c r="CG72" s="7" t="s">
        <v>67</v>
      </c>
      <c r="CH72" s="3">
        <v>1436632939</v>
      </c>
      <c r="CI72" s="3">
        <v>1436632939</v>
      </c>
      <c r="CJ72" s="7" t="s">
        <v>67</v>
      </c>
      <c r="CK72" s="7">
        <f>3148000000-CK74</f>
        <v>3010000000</v>
      </c>
      <c r="CL72" s="7">
        <f>3148000000-CL74</f>
        <v>3010000000</v>
      </c>
      <c r="CM72" s="7" t="s">
        <v>67</v>
      </c>
      <c r="CN72" s="7">
        <f>538214296-CN74</f>
        <v>488214296</v>
      </c>
      <c r="CO72" s="7">
        <f>538214296-CO74</f>
        <v>488214296</v>
      </c>
      <c r="CP72" s="7" t="s">
        <v>67</v>
      </c>
      <c r="CQ72" s="7">
        <f>388597752-CQ74</f>
        <v>285037752</v>
      </c>
      <c r="CR72" s="7">
        <f>388597752-CR74</f>
        <v>285037752</v>
      </c>
      <c r="CS72" s="7" t="s">
        <v>67</v>
      </c>
      <c r="CT72" s="3">
        <f>13586264807-CT74</f>
        <v>13432080807</v>
      </c>
      <c r="CU72" s="3">
        <f>13586264807-CU74</f>
        <v>13432080807</v>
      </c>
      <c r="CV72" s="7" t="s">
        <v>67</v>
      </c>
      <c r="CW72" s="7">
        <f>3226858000-CW74</f>
        <v>3114538000</v>
      </c>
      <c r="CX72" s="7">
        <f>3226858000-CX74</f>
        <v>3114538000</v>
      </c>
      <c r="CY72" s="7" t="s">
        <v>67</v>
      </c>
      <c r="CZ72" s="3">
        <v>5169997400</v>
      </c>
      <c r="DA72" s="3">
        <v>5169997400</v>
      </c>
      <c r="DB72" s="7" t="s">
        <v>67</v>
      </c>
      <c r="DC72" s="7">
        <v>895589740</v>
      </c>
      <c r="DD72" s="7">
        <v>895589740</v>
      </c>
      <c r="DE72" s="7" t="s">
        <v>67</v>
      </c>
      <c r="DF72" s="7">
        <f>2910656900-DF74</f>
        <v>2686016900</v>
      </c>
      <c r="DG72" s="7">
        <f>2910656900-DG74</f>
        <v>2686016900</v>
      </c>
      <c r="DH72" s="7" t="s">
        <v>67</v>
      </c>
      <c r="DI72" s="7">
        <v>20838944557</v>
      </c>
      <c r="DJ72" s="7">
        <v>20838944557</v>
      </c>
      <c r="DK72" s="7" t="s">
        <v>67</v>
      </c>
      <c r="DL72" s="7">
        <v>1479334850</v>
      </c>
      <c r="DM72" s="7">
        <v>1479334850</v>
      </c>
      <c r="DN72" s="7" t="s">
        <v>67</v>
      </c>
      <c r="DO72" s="3">
        <f>2126407447-DO74</f>
        <v>1990327447</v>
      </c>
      <c r="DP72" s="3">
        <f>2126407447-DP74</f>
        <v>1990327447</v>
      </c>
      <c r="DQ72" s="7" t="s">
        <v>67</v>
      </c>
      <c r="DR72" s="7">
        <v>8128469384</v>
      </c>
      <c r="DS72" s="7">
        <v>8128469384</v>
      </c>
      <c r="DT72" s="7" t="s">
        <v>67</v>
      </c>
      <c r="DU72" s="7">
        <v>5673538660</v>
      </c>
      <c r="DV72" s="7">
        <v>5673538660</v>
      </c>
      <c r="DW72" s="7" t="s">
        <v>67</v>
      </c>
      <c r="DX72" s="7">
        <f>2523594389-DX74</f>
        <v>2476074389</v>
      </c>
      <c r="DY72" s="7">
        <f>2523594389-DY74</f>
        <v>2476074389</v>
      </c>
      <c r="DZ72" s="7" t="s">
        <v>67</v>
      </c>
      <c r="EA72" s="7">
        <v>4061471532</v>
      </c>
      <c r="EB72" s="7">
        <v>4061471532</v>
      </c>
      <c r="EC72" s="7" t="s">
        <v>67</v>
      </c>
      <c r="ED72" s="7">
        <f>7720393050-ED74</f>
        <v>7670893050</v>
      </c>
      <c r="EE72" s="7">
        <f>7720393050-EE74</f>
        <v>7670893050</v>
      </c>
      <c r="EF72" s="7" t="s">
        <v>67</v>
      </c>
      <c r="EG72" s="7">
        <v>2581576800</v>
      </c>
      <c r="EH72" s="7">
        <v>2581576800</v>
      </c>
      <c r="EI72" s="7" t="s">
        <v>67</v>
      </c>
      <c r="EJ72" s="3">
        <f>5900544229-EJ74</f>
        <v>5851296229</v>
      </c>
      <c r="EK72" s="3">
        <f>5900544229-EK74</f>
        <v>5851296229</v>
      </c>
      <c r="EL72" s="7" t="s">
        <v>67</v>
      </c>
      <c r="EM72" s="3">
        <v>3868313312</v>
      </c>
      <c r="EN72" s="3">
        <v>3868313312</v>
      </c>
      <c r="EO72" s="7" t="s">
        <v>67</v>
      </c>
      <c r="EP72" s="3">
        <v>4517395160</v>
      </c>
      <c r="EQ72" s="3">
        <v>4517395160</v>
      </c>
      <c r="ER72" s="7" t="s">
        <v>67</v>
      </c>
      <c r="ES72" s="7">
        <v>451254000</v>
      </c>
      <c r="ET72" s="7">
        <v>451254000</v>
      </c>
      <c r="EU72" s="7" t="s">
        <v>67</v>
      </c>
      <c r="EV72" s="7">
        <v>1565241500</v>
      </c>
      <c r="EW72" s="7">
        <v>1565241500</v>
      </c>
      <c r="EX72" s="7" t="s">
        <v>67</v>
      </c>
      <c r="EY72" s="7">
        <v>618423000</v>
      </c>
      <c r="EZ72" s="7">
        <v>618423000</v>
      </c>
      <c r="FA72" s="7" t="s">
        <v>67</v>
      </c>
      <c r="FB72" s="7">
        <v>31732989490</v>
      </c>
      <c r="FC72" s="7">
        <v>31732989490</v>
      </c>
      <c r="FD72" s="7" t="s">
        <v>67</v>
      </c>
      <c r="FE72" s="7">
        <f>10406961244-FE74</f>
        <v>10358145244</v>
      </c>
      <c r="FF72" s="7">
        <f>10406961244-FF74</f>
        <v>10358145244</v>
      </c>
      <c r="FG72" s="7" t="s">
        <v>67</v>
      </c>
      <c r="FH72" s="7">
        <v>7741504556</v>
      </c>
      <c r="FI72" s="7">
        <v>7741504556</v>
      </c>
      <c r="FJ72" s="7" t="s">
        <v>67</v>
      </c>
    </row>
    <row r="73" spans="1:166" s="5" customFormat="1" ht="23.1" customHeight="1">
      <c r="A73" s="11">
        <v>2</v>
      </c>
      <c r="B73" s="4" t="s">
        <v>77</v>
      </c>
      <c r="C73" s="3">
        <f>C74</f>
        <v>2588115000</v>
      </c>
      <c r="D73" s="3">
        <f>D74</f>
        <v>2588115000</v>
      </c>
      <c r="E73" s="3"/>
      <c r="F73" s="3"/>
      <c r="G73" s="3"/>
      <c r="H73" s="3"/>
      <c r="I73" s="3">
        <f>I74</f>
        <v>125280000</v>
      </c>
      <c r="J73" s="3">
        <f>J74</f>
        <v>125280000</v>
      </c>
      <c r="K73" s="3"/>
      <c r="L73" s="3">
        <f>L74</f>
        <v>49896000</v>
      </c>
      <c r="M73" s="3">
        <f>M74</f>
        <v>49896000</v>
      </c>
      <c r="N73" s="3">
        <f t="shared" ref="N73:BY73" si="15">N74</f>
        <v>0</v>
      </c>
      <c r="O73" s="3">
        <f t="shared" si="15"/>
        <v>128480000</v>
      </c>
      <c r="P73" s="3">
        <f t="shared" si="15"/>
        <v>128480000</v>
      </c>
      <c r="Q73" s="3">
        <f t="shared" si="15"/>
        <v>0</v>
      </c>
      <c r="R73" s="3">
        <f t="shared" si="15"/>
        <v>0</v>
      </c>
      <c r="S73" s="3">
        <f t="shared" si="15"/>
        <v>0</v>
      </c>
      <c r="T73" s="3">
        <f t="shared" si="15"/>
        <v>0</v>
      </c>
      <c r="U73" s="3">
        <f t="shared" si="15"/>
        <v>0</v>
      </c>
      <c r="V73" s="3">
        <f t="shared" si="15"/>
        <v>0</v>
      </c>
      <c r="W73" s="3">
        <f t="shared" si="15"/>
        <v>0</v>
      </c>
      <c r="X73" s="3">
        <f t="shared" si="15"/>
        <v>0</v>
      </c>
      <c r="Y73" s="3">
        <f t="shared" si="15"/>
        <v>0</v>
      </c>
      <c r="Z73" s="3">
        <f t="shared" si="15"/>
        <v>0</v>
      </c>
      <c r="AA73" s="3">
        <f t="shared" si="15"/>
        <v>0</v>
      </c>
      <c r="AB73" s="3">
        <f t="shared" si="15"/>
        <v>0</v>
      </c>
      <c r="AC73" s="3">
        <f t="shared" si="15"/>
        <v>0</v>
      </c>
      <c r="AD73" s="3">
        <f t="shared" si="15"/>
        <v>0</v>
      </c>
      <c r="AE73" s="3">
        <f t="shared" si="15"/>
        <v>0</v>
      </c>
      <c r="AF73" s="3">
        <f t="shared" si="15"/>
        <v>0</v>
      </c>
      <c r="AG73" s="3">
        <f t="shared" si="15"/>
        <v>0</v>
      </c>
      <c r="AH73" s="3">
        <f t="shared" si="15"/>
        <v>0</v>
      </c>
      <c r="AI73" s="3">
        <f t="shared" si="15"/>
        <v>0</v>
      </c>
      <c r="AJ73" s="3">
        <f t="shared" si="15"/>
        <v>0</v>
      </c>
      <c r="AK73" s="3">
        <f t="shared" si="15"/>
        <v>0</v>
      </c>
      <c r="AL73" s="3">
        <f t="shared" si="15"/>
        <v>0</v>
      </c>
      <c r="AM73" s="3">
        <f t="shared" si="15"/>
        <v>0</v>
      </c>
      <c r="AN73" s="3">
        <f t="shared" si="15"/>
        <v>0</v>
      </c>
      <c r="AO73" s="3">
        <f t="shared" si="15"/>
        <v>0</v>
      </c>
      <c r="AP73" s="3">
        <f t="shared" si="15"/>
        <v>33000000</v>
      </c>
      <c r="AQ73" s="3">
        <f t="shared" si="15"/>
        <v>33000000</v>
      </c>
      <c r="AR73" s="3">
        <f t="shared" si="15"/>
        <v>0</v>
      </c>
      <c r="AS73" s="3">
        <f t="shared" si="15"/>
        <v>148500000</v>
      </c>
      <c r="AT73" s="3">
        <f t="shared" si="15"/>
        <v>148500000</v>
      </c>
      <c r="AU73" s="3">
        <f t="shared" si="15"/>
        <v>0</v>
      </c>
      <c r="AV73" s="3">
        <f t="shared" si="15"/>
        <v>0</v>
      </c>
      <c r="AW73" s="3">
        <f t="shared" si="15"/>
        <v>0</v>
      </c>
      <c r="AX73" s="3">
        <f t="shared" si="15"/>
        <v>0</v>
      </c>
      <c r="AY73" s="3">
        <f t="shared" si="15"/>
        <v>0</v>
      </c>
      <c r="AZ73" s="3">
        <f t="shared" si="15"/>
        <v>0</v>
      </c>
      <c r="BA73" s="3">
        <f t="shared" si="15"/>
        <v>49500000</v>
      </c>
      <c r="BB73" s="3">
        <f t="shared" si="15"/>
        <v>49500000</v>
      </c>
      <c r="BC73" s="3">
        <f t="shared" si="15"/>
        <v>0</v>
      </c>
      <c r="BD73" s="3">
        <f t="shared" si="15"/>
        <v>28512000</v>
      </c>
      <c r="BE73" s="3">
        <f t="shared" si="15"/>
        <v>28512000</v>
      </c>
      <c r="BF73" s="3">
        <f t="shared" si="15"/>
        <v>0</v>
      </c>
      <c r="BG73" s="3">
        <f t="shared" si="15"/>
        <v>0</v>
      </c>
      <c r="BH73" s="3">
        <f t="shared" si="15"/>
        <v>0</v>
      </c>
      <c r="BI73" s="3">
        <f t="shared" si="15"/>
        <v>0</v>
      </c>
      <c r="BJ73" s="3">
        <f t="shared" si="15"/>
        <v>173319000</v>
      </c>
      <c r="BK73" s="3">
        <f t="shared" si="15"/>
        <v>173319000</v>
      </c>
      <c r="BL73" s="3">
        <f t="shared" si="15"/>
        <v>0</v>
      </c>
      <c r="BM73" s="3">
        <f t="shared" si="15"/>
        <v>66000000</v>
      </c>
      <c r="BN73" s="3">
        <f t="shared" si="15"/>
        <v>66000000</v>
      </c>
      <c r="BO73" s="3">
        <f t="shared" si="15"/>
        <v>0</v>
      </c>
      <c r="BP73" s="3">
        <f t="shared" si="15"/>
        <v>105000000</v>
      </c>
      <c r="BQ73" s="3">
        <f t="shared" si="15"/>
        <v>105000000</v>
      </c>
      <c r="BR73" s="3">
        <f t="shared" si="15"/>
        <v>0</v>
      </c>
      <c r="BS73" s="3">
        <f t="shared" si="15"/>
        <v>216000000</v>
      </c>
      <c r="BT73" s="3">
        <f t="shared" si="15"/>
        <v>216000000</v>
      </c>
      <c r="BU73" s="3">
        <f t="shared" si="15"/>
        <v>0</v>
      </c>
      <c r="BV73" s="3">
        <f t="shared" si="15"/>
        <v>28080000</v>
      </c>
      <c r="BW73" s="3">
        <f t="shared" si="15"/>
        <v>28080000</v>
      </c>
      <c r="BX73" s="3">
        <f t="shared" si="15"/>
        <v>0</v>
      </c>
      <c r="BY73" s="3">
        <f t="shared" si="15"/>
        <v>170640000</v>
      </c>
      <c r="BZ73" s="3">
        <f t="shared" ref="BZ73:EE73" si="16">BZ74</f>
        <v>170640000</v>
      </c>
      <c r="CA73" s="3">
        <f t="shared" si="16"/>
        <v>0</v>
      </c>
      <c r="CB73" s="3">
        <f t="shared" si="16"/>
        <v>0</v>
      </c>
      <c r="CC73" s="3">
        <f t="shared" si="16"/>
        <v>0</v>
      </c>
      <c r="CD73" s="3">
        <f t="shared" si="16"/>
        <v>0</v>
      </c>
      <c r="CE73" s="3">
        <f t="shared" si="16"/>
        <v>152040000</v>
      </c>
      <c r="CF73" s="3">
        <f t="shared" si="16"/>
        <v>152040000</v>
      </c>
      <c r="CG73" s="3">
        <f t="shared" si="16"/>
        <v>0</v>
      </c>
      <c r="CH73" s="3">
        <f t="shared" si="16"/>
        <v>0</v>
      </c>
      <c r="CI73" s="3">
        <f t="shared" si="16"/>
        <v>0</v>
      </c>
      <c r="CJ73" s="3">
        <f t="shared" si="16"/>
        <v>0</v>
      </c>
      <c r="CK73" s="3">
        <f t="shared" si="16"/>
        <v>138000000</v>
      </c>
      <c r="CL73" s="3">
        <f t="shared" si="16"/>
        <v>138000000</v>
      </c>
      <c r="CM73" s="3">
        <f t="shared" si="16"/>
        <v>0</v>
      </c>
      <c r="CN73" s="3">
        <f t="shared" si="16"/>
        <v>50000000</v>
      </c>
      <c r="CO73" s="3">
        <f t="shared" si="16"/>
        <v>50000000</v>
      </c>
      <c r="CP73" s="3">
        <f t="shared" si="16"/>
        <v>0</v>
      </c>
      <c r="CQ73" s="3">
        <f t="shared" si="16"/>
        <v>103560000</v>
      </c>
      <c r="CR73" s="3">
        <f t="shared" si="16"/>
        <v>103560000</v>
      </c>
      <c r="CS73" s="3">
        <f t="shared" si="16"/>
        <v>0</v>
      </c>
      <c r="CT73" s="3">
        <f t="shared" si="16"/>
        <v>154184000</v>
      </c>
      <c r="CU73" s="3">
        <f t="shared" si="16"/>
        <v>154184000</v>
      </c>
      <c r="CV73" s="3">
        <f t="shared" si="16"/>
        <v>0</v>
      </c>
      <c r="CW73" s="3">
        <f t="shared" si="16"/>
        <v>112320000</v>
      </c>
      <c r="CX73" s="3">
        <f t="shared" si="16"/>
        <v>112320000</v>
      </c>
      <c r="CY73" s="3">
        <f t="shared" si="16"/>
        <v>0</v>
      </c>
      <c r="CZ73" s="3">
        <f t="shared" si="16"/>
        <v>0</v>
      </c>
      <c r="DA73" s="3">
        <f t="shared" si="16"/>
        <v>0</v>
      </c>
      <c r="DB73" s="3">
        <f t="shared" si="16"/>
        <v>0</v>
      </c>
      <c r="DC73" s="3">
        <f t="shared" si="16"/>
        <v>0</v>
      </c>
      <c r="DD73" s="3">
        <f t="shared" si="16"/>
        <v>0</v>
      </c>
      <c r="DE73" s="3">
        <f t="shared" si="16"/>
        <v>0</v>
      </c>
      <c r="DF73" s="3">
        <f t="shared" si="16"/>
        <v>224640000</v>
      </c>
      <c r="DG73" s="3">
        <f t="shared" si="16"/>
        <v>224640000</v>
      </c>
      <c r="DH73" s="3">
        <f t="shared" si="16"/>
        <v>0</v>
      </c>
      <c r="DI73" s="3">
        <f t="shared" si="16"/>
        <v>0</v>
      </c>
      <c r="DJ73" s="3">
        <f t="shared" si="16"/>
        <v>0</v>
      </c>
      <c r="DK73" s="3">
        <f t="shared" si="16"/>
        <v>0</v>
      </c>
      <c r="DL73" s="3">
        <f t="shared" si="16"/>
        <v>0</v>
      </c>
      <c r="DM73" s="3">
        <f t="shared" si="16"/>
        <v>0</v>
      </c>
      <c r="DN73" s="3">
        <f t="shared" si="16"/>
        <v>0</v>
      </c>
      <c r="DO73" s="3">
        <f t="shared" si="16"/>
        <v>136080000</v>
      </c>
      <c r="DP73" s="3">
        <f t="shared" si="16"/>
        <v>136080000</v>
      </c>
      <c r="DQ73" s="3">
        <f t="shared" si="16"/>
        <v>0</v>
      </c>
      <c r="DR73" s="3">
        <f t="shared" si="16"/>
        <v>0</v>
      </c>
      <c r="DS73" s="3">
        <f t="shared" si="16"/>
        <v>0</v>
      </c>
      <c r="DT73" s="3">
        <f t="shared" si="16"/>
        <v>0</v>
      </c>
      <c r="DU73" s="3">
        <f t="shared" si="16"/>
        <v>0</v>
      </c>
      <c r="DV73" s="3">
        <f t="shared" si="16"/>
        <v>0</v>
      </c>
      <c r="DW73" s="3">
        <f t="shared" si="16"/>
        <v>0</v>
      </c>
      <c r="DX73" s="3">
        <f t="shared" si="16"/>
        <v>47520000</v>
      </c>
      <c r="DY73" s="3">
        <f t="shared" si="16"/>
        <v>47520000</v>
      </c>
      <c r="DZ73" s="3">
        <f t="shared" si="16"/>
        <v>0</v>
      </c>
      <c r="EA73" s="3">
        <f t="shared" si="16"/>
        <v>0</v>
      </c>
      <c r="EB73" s="3">
        <f t="shared" si="16"/>
        <v>0</v>
      </c>
      <c r="EC73" s="3">
        <f t="shared" si="16"/>
        <v>0</v>
      </c>
      <c r="ED73" s="3">
        <f t="shared" si="16"/>
        <v>49500000</v>
      </c>
      <c r="EE73" s="3">
        <f t="shared" si="16"/>
        <v>49500000</v>
      </c>
      <c r="EF73" s="3">
        <f t="shared" ref="EF73:FJ73" si="17">EF74</f>
        <v>0</v>
      </c>
      <c r="EG73" s="3">
        <f t="shared" si="17"/>
        <v>0</v>
      </c>
      <c r="EH73" s="3">
        <f t="shared" si="17"/>
        <v>0</v>
      </c>
      <c r="EI73" s="3">
        <f t="shared" si="17"/>
        <v>0</v>
      </c>
      <c r="EJ73" s="3">
        <f t="shared" si="17"/>
        <v>49248000</v>
      </c>
      <c r="EK73" s="3">
        <f t="shared" si="17"/>
        <v>49248000</v>
      </c>
      <c r="EL73" s="3">
        <f t="shared" si="17"/>
        <v>0</v>
      </c>
      <c r="EM73" s="3">
        <f t="shared" si="17"/>
        <v>0</v>
      </c>
      <c r="EN73" s="3">
        <f t="shared" si="17"/>
        <v>0</v>
      </c>
      <c r="EO73" s="3">
        <f t="shared" si="17"/>
        <v>0</v>
      </c>
      <c r="EP73" s="3">
        <f t="shared" si="17"/>
        <v>0</v>
      </c>
      <c r="EQ73" s="3">
        <f t="shared" si="17"/>
        <v>0</v>
      </c>
      <c r="ER73" s="3">
        <f t="shared" si="17"/>
        <v>0</v>
      </c>
      <c r="ES73" s="3">
        <f t="shared" si="17"/>
        <v>0</v>
      </c>
      <c r="ET73" s="3">
        <f t="shared" si="17"/>
        <v>0</v>
      </c>
      <c r="EU73" s="3">
        <f t="shared" si="17"/>
        <v>0</v>
      </c>
      <c r="EV73" s="3">
        <f t="shared" si="17"/>
        <v>0</v>
      </c>
      <c r="EW73" s="3">
        <f t="shared" si="17"/>
        <v>0</v>
      </c>
      <c r="EX73" s="3">
        <f t="shared" si="17"/>
        <v>0</v>
      </c>
      <c r="EY73" s="3">
        <f t="shared" si="17"/>
        <v>0</v>
      </c>
      <c r="EZ73" s="3">
        <f t="shared" si="17"/>
        <v>0</v>
      </c>
      <c r="FA73" s="3">
        <f t="shared" si="17"/>
        <v>0</v>
      </c>
      <c r="FB73" s="3">
        <f t="shared" si="17"/>
        <v>0</v>
      </c>
      <c r="FC73" s="3">
        <f t="shared" si="17"/>
        <v>0</v>
      </c>
      <c r="FD73" s="3">
        <f t="shared" si="17"/>
        <v>0</v>
      </c>
      <c r="FE73" s="3">
        <f t="shared" si="17"/>
        <v>48816000</v>
      </c>
      <c r="FF73" s="3">
        <f t="shared" si="17"/>
        <v>48816000</v>
      </c>
      <c r="FG73" s="3">
        <f t="shared" si="17"/>
        <v>0</v>
      </c>
      <c r="FH73" s="3">
        <f t="shared" si="17"/>
        <v>0</v>
      </c>
      <c r="FI73" s="3">
        <f t="shared" si="17"/>
        <v>0</v>
      </c>
      <c r="FJ73" s="3">
        <f t="shared" si="17"/>
        <v>0</v>
      </c>
    </row>
    <row r="74" spans="1:166" ht="21.95" customHeight="1">
      <c r="A74" s="16"/>
      <c r="B74" s="6" t="s">
        <v>69</v>
      </c>
      <c r="C74" s="3">
        <v>2588115000</v>
      </c>
      <c r="D74" s="3">
        <f>C74</f>
        <v>2588115000</v>
      </c>
      <c r="E74" s="7"/>
      <c r="F74" s="3"/>
      <c r="G74" s="7"/>
      <c r="H74" s="7"/>
      <c r="I74" s="7">
        <v>125280000</v>
      </c>
      <c r="J74" s="7">
        <f>I74</f>
        <v>125280000</v>
      </c>
      <c r="K74" s="7"/>
      <c r="L74" s="3">
        <v>49896000</v>
      </c>
      <c r="M74" s="3">
        <f>L74</f>
        <v>49896000</v>
      </c>
      <c r="N74" s="7"/>
      <c r="O74" s="3">
        <v>128480000</v>
      </c>
      <c r="P74" s="3">
        <f>O74</f>
        <v>128480000</v>
      </c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>
        <v>33000000</v>
      </c>
      <c r="AQ74" s="7">
        <f>AP74</f>
        <v>33000000</v>
      </c>
      <c r="AR74" s="7"/>
      <c r="AS74" s="3">
        <v>148500000</v>
      </c>
      <c r="AT74" s="3">
        <f>AS74</f>
        <v>148500000</v>
      </c>
      <c r="AU74" s="7"/>
      <c r="AV74" s="7"/>
      <c r="AW74" s="7"/>
      <c r="AX74" s="7"/>
      <c r="AY74" s="7"/>
      <c r="AZ74" s="7"/>
      <c r="BA74" s="7">
        <v>49500000</v>
      </c>
      <c r="BB74" s="7">
        <f>BA74</f>
        <v>49500000</v>
      </c>
      <c r="BC74" s="7"/>
      <c r="BD74" s="7">
        <v>28512000</v>
      </c>
      <c r="BE74" s="7">
        <f>BD74</f>
        <v>28512000</v>
      </c>
      <c r="BF74" s="7"/>
      <c r="BG74" s="7"/>
      <c r="BH74" s="7"/>
      <c r="BI74" s="7"/>
      <c r="BJ74" s="7">
        <v>173319000</v>
      </c>
      <c r="BK74" s="7">
        <f>BJ74</f>
        <v>173319000</v>
      </c>
      <c r="BL74" s="7"/>
      <c r="BM74" s="7">
        <v>66000000</v>
      </c>
      <c r="BN74" s="7">
        <f>BM74</f>
        <v>66000000</v>
      </c>
      <c r="BO74" s="7"/>
      <c r="BP74" s="7">
        <v>105000000</v>
      </c>
      <c r="BQ74" s="7">
        <f>BP74</f>
        <v>105000000</v>
      </c>
      <c r="BR74" s="7"/>
      <c r="BS74" s="7">
        <v>216000000</v>
      </c>
      <c r="BT74" s="7">
        <f>BS74</f>
        <v>216000000</v>
      </c>
      <c r="BU74" s="7"/>
      <c r="BV74" s="7">
        <v>28080000</v>
      </c>
      <c r="BW74" s="7">
        <f>BV74</f>
        <v>28080000</v>
      </c>
      <c r="BX74" s="7"/>
      <c r="BY74" s="3">
        <v>170640000</v>
      </c>
      <c r="BZ74" s="3">
        <f>BY74</f>
        <v>170640000</v>
      </c>
      <c r="CA74" s="7"/>
      <c r="CB74" s="3"/>
      <c r="CC74" s="7"/>
      <c r="CD74" s="7"/>
      <c r="CE74" s="7">
        <v>152040000</v>
      </c>
      <c r="CF74" s="7">
        <f>CE74</f>
        <v>152040000</v>
      </c>
      <c r="CG74" s="7"/>
      <c r="CH74" s="3"/>
      <c r="CI74" s="3"/>
      <c r="CJ74" s="7"/>
      <c r="CK74" s="7">
        <v>138000000</v>
      </c>
      <c r="CL74" s="7">
        <f>CK74</f>
        <v>138000000</v>
      </c>
      <c r="CM74" s="7"/>
      <c r="CN74" s="7">
        <v>50000000</v>
      </c>
      <c r="CO74" s="7">
        <f>CN74</f>
        <v>50000000</v>
      </c>
      <c r="CP74" s="7"/>
      <c r="CQ74" s="7">
        <v>103560000</v>
      </c>
      <c r="CR74" s="7">
        <f>CQ74</f>
        <v>103560000</v>
      </c>
      <c r="CS74" s="7"/>
      <c r="CT74" s="3">
        <v>154184000</v>
      </c>
      <c r="CU74" s="7">
        <f>CT74</f>
        <v>154184000</v>
      </c>
      <c r="CV74" s="7"/>
      <c r="CW74" s="7">
        <v>112320000</v>
      </c>
      <c r="CX74" s="7">
        <f>CW74</f>
        <v>112320000</v>
      </c>
      <c r="CY74" s="7"/>
      <c r="CZ74" s="3"/>
      <c r="DA74" s="3"/>
      <c r="DB74" s="7"/>
      <c r="DC74" s="7"/>
      <c r="DD74" s="7"/>
      <c r="DE74" s="7"/>
      <c r="DF74" s="7">
        <v>224640000</v>
      </c>
      <c r="DG74" s="7">
        <f>DF74</f>
        <v>224640000</v>
      </c>
      <c r="DH74" s="7"/>
      <c r="DI74" s="7"/>
      <c r="DJ74" s="7"/>
      <c r="DK74" s="7"/>
      <c r="DL74" s="7"/>
      <c r="DM74" s="7"/>
      <c r="DN74" s="7"/>
      <c r="DO74" s="3">
        <v>136080000</v>
      </c>
      <c r="DP74" s="3">
        <f>DO74</f>
        <v>136080000</v>
      </c>
      <c r="DQ74" s="7"/>
      <c r="DR74" s="7"/>
      <c r="DS74" s="7"/>
      <c r="DT74" s="7"/>
      <c r="DU74" s="7"/>
      <c r="DV74" s="7"/>
      <c r="DW74" s="7"/>
      <c r="DX74" s="7">
        <v>47520000</v>
      </c>
      <c r="DY74" s="7">
        <f>DX74</f>
        <v>47520000</v>
      </c>
      <c r="DZ74" s="7"/>
      <c r="EA74" s="7"/>
      <c r="EB74" s="7"/>
      <c r="EC74" s="7"/>
      <c r="ED74" s="7">
        <v>49500000</v>
      </c>
      <c r="EE74" s="7">
        <f>ED74</f>
        <v>49500000</v>
      </c>
      <c r="EF74" s="7"/>
      <c r="EG74" s="7"/>
      <c r="EH74" s="7"/>
      <c r="EI74" s="7"/>
      <c r="EJ74" s="3">
        <v>49248000</v>
      </c>
      <c r="EK74" s="3">
        <f>EJ74</f>
        <v>49248000</v>
      </c>
      <c r="EL74" s="7"/>
      <c r="EM74" s="3"/>
      <c r="EN74" s="3"/>
      <c r="EO74" s="7"/>
      <c r="EP74" s="3"/>
      <c r="EQ74" s="3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>
        <v>48816000</v>
      </c>
      <c r="FF74" s="7">
        <f>FE74</f>
        <v>48816000</v>
      </c>
      <c r="FG74" s="7"/>
      <c r="FH74" s="7"/>
      <c r="FI74" s="7"/>
      <c r="FJ74" s="7"/>
    </row>
    <row r="75" spans="1:166">
      <c r="F75" s="2"/>
      <c r="G75" s="2"/>
      <c r="H75" s="2"/>
    </row>
  </sheetData>
  <mergeCells count="233">
    <mergeCell ref="A3:N3"/>
    <mergeCell ref="A4:N4"/>
    <mergeCell ref="AJ6:AL6"/>
    <mergeCell ref="U6:W6"/>
    <mergeCell ref="X6:Z6"/>
    <mergeCell ref="AA6:AC6"/>
    <mergeCell ref="O6:Q6"/>
    <mergeCell ref="R6:T6"/>
    <mergeCell ref="F6:H6"/>
    <mergeCell ref="F5:N5"/>
    <mergeCell ref="O5:AC5"/>
    <mergeCell ref="AD5:AR5"/>
    <mergeCell ref="ES5:FJ5"/>
    <mergeCell ref="A5:A8"/>
    <mergeCell ref="B5:B8"/>
    <mergeCell ref="CZ6:DB6"/>
    <mergeCell ref="CQ6:CS6"/>
    <mergeCell ref="CT6:CV6"/>
    <mergeCell ref="CK6:CM6"/>
    <mergeCell ref="CN6:CP6"/>
    <mergeCell ref="CE6:CG6"/>
    <mergeCell ref="CH6:CJ6"/>
    <mergeCell ref="CB6:CD6"/>
    <mergeCell ref="BY6:CA6"/>
    <mergeCell ref="G7:G8"/>
    <mergeCell ref="H7:H8"/>
    <mergeCell ref="F7:F8"/>
    <mergeCell ref="FH6:FJ6"/>
    <mergeCell ref="FB6:FD6"/>
    <mergeCell ref="FE6:FG6"/>
    <mergeCell ref="ES6:EU6"/>
    <mergeCell ref="EV6:EX6"/>
    <mergeCell ref="EY6:FA6"/>
    <mergeCell ref="EM6:EO6"/>
    <mergeCell ref="EP6:ER6"/>
    <mergeCell ref="EJ6:EL6"/>
    <mergeCell ref="EG6:EI6"/>
    <mergeCell ref="EA6:EC6"/>
    <mergeCell ref="ED6:EF6"/>
    <mergeCell ref="DR6:DT6"/>
    <mergeCell ref="DU6:DW6"/>
    <mergeCell ref="DX6:DZ6"/>
    <mergeCell ref="DL6:DN6"/>
    <mergeCell ref="DO6:DQ6"/>
    <mergeCell ref="DC6:DE6"/>
    <mergeCell ref="DF6:DH6"/>
    <mergeCell ref="DI6:DK6"/>
    <mergeCell ref="W7:W8"/>
    <mergeCell ref="X7:X8"/>
    <mergeCell ref="Y7:Y8"/>
    <mergeCell ref="Z7:Z8"/>
    <mergeCell ref="R7:R8"/>
    <mergeCell ref="S7:S8"/>
    <mergeCell ref="T7:T8"/>
    <mergeCell ref="U7:U8"/>
    <mergeCell ref="V7:V8"/>
    <mergeCell ref="O7:O8"/>
    <mergeCell ref="P7:P8"/>
    <mergeCell ref="Q7:Q8"/>
    <mergeCell ref="L7:L8"/>
    <mergeCell ref="M7:M8"/>
    <mergeCell ref="N7:N8"/>
    <mergeCell ref="I7:I8"/>
    <mergeCell ref="J7:J8"/>
    <mergeCell ref="K7:K8"/>
    <mergeCell ref="AA7:AA8"/>
    <mergeCell ref="AB7:AB8"/>
    <mergeCell ref="AC7:AC8"/>
    <mergeCell ref="AD7:AD8"/>
    <mergeCell ref="AN7:AN8"/>
    <mergeCell ref="AO7:AO8"/>
    <mergeCell ref="AP7:AP8"/>
    <mergeCell ref="AQ7:AQ8"/>
    <mergeCell ref="AR7:AR8"/>
    <mergeCell ref="AJ7:AJ8"/>
    <mergeCell ref="AK7:AK8"/>
    <mergeCell ref="AL7:AL8"/>
    <mergeCell ref="AM7:AM8"/>
    <mergeCell ref="AE7:AE8"/>
    <mergeCell ref="AF7:AF8"/>
    <mergeCell ref="AG7:AG8"/>
    <mergeCell ref="AH7:AH8"/>
    <mergeCell ref="AI7:AI8"/>
    <mergeCell ref="AX7:AX8"/>
    <mergeCell ref="AY7:AY8"/>
    <mergeCell ref="AZ7:AZ8"/>
    <mergeCell ref="BA7:BA8"/>
    <mergeCell ref="AV7:AV8"/>
    <mergeCell ref="AW7:AW8"/>
    <mergeCell ref="AS7:AS8"/>
    <mergeCell ref="AT7:AT8"/>
    <mergeCell ref="AU7:AU8"/>
    <mergeCell ref="BJ7:BJ8"/>
    <mergeCell ref="BK7:BK8"/>
    <mergeCell ref="BL7:BL8"/>
    <mergeCell ref="BF7:BF8"/>
    <mergeCell ref="BG7:BG8"/>
    <mergeCell ref="BH7:BH8"/>
    <mergeCell ref="BI7:BI8"/>
    <mergeCell ref="BB7:BB8"/>
    <mergeCell ref="BC7:BC8"/>
    <mergeCell ref="BD7:BD8"/>
    <mergeCell ref="BE7:BE8"/>
    <mergeCell ref="BT7:BT8"/>
    <mergeCell ref="BU7:BU8"/>
    <mergeCell ref="BV7:BV8"/>
    <mergeCell ref="BW7:BW8"/>
    <mergeCell ref="BP7:BP8"/>
    <mergeCell ref="BQ7:BQ8"/>
    <mergeCell ref="BR7:BR8"/>
    <mergeCell ref="BS7:BS8"/>
    <mergeCell ref="BM7:BM8"/>
    <mergeCell ref="BN7:BN8"/>
    <mergeCell ref="BO7:BO8"/>
    <mergeCell ref="CE7:CE8"/>
    <mergeCell ref="CF7:CF8"/>
    <mergeCell ref="CG7:CG8"/>
    <mergeCell ref="CH7:CH8"/>
    <mergeCell ref="CB7:CB8"/>
    <mergeCell ref="CC7:CC8"/>
    <mergeCell ref="CD7:CD8"/>
    <mergeCell ref="BX7:BX8"/>
    <mergeCell ref="BY7:BY8"/>
    <mergeCell ref="BZ7:BZ8"/>
    <mergeCell ref="CA7:CA8"/>
    <mergeCell ref="CQ7:CQ8"/>
    <mergeCell ref="CR7:CR8"/>
    <mergeCell ref="CS7:CS8"/>
    <mergeCell ref="CM7:CM8"/>
    <mergeCell ref="CN7:CN8"/>
    <mergeCell ref="CO7:CO8"/>
    <mergeCell ref="CP7:CP8"/>
    <mergeCell ref="CI7:CI8"/>
    <mergeCell ref="CJ7:CJ8"/>
    <mergeCell ref="CK7:CK8"/>
    <mergeCell ref="CL7:CL8"/>
    <mergeCell ref="CZ7:CZ8"/>
    <mergeCell ref="DA7:DA8"/>
    <mergeCell ref="DB7:DB8"/>
    <mergeCell ref="CW7:CW8"/>
    <mergeCell ref="CX7:CX8"/>
    <mergeCell ref="CY7:CY8"/>
    <mergeCell ref="CT7:CT8"/>
    <mergeCell ref="CU7:CU8"/>
    <mergeCell ref="CV7:CV8"/>
    <mergeCell ref="DL7:DL8"/>
    <mergeCell ref="DM7:DM8"/>
    <mergeCell ref="DN7:DN8"/>
    <mergeCell ref="DH7:DH8"/>
    <mergeCell ref="DI7:DI8"/>
    <mergeCell ref="DJ7:DJ8"/>
    <mergeCell ref="DK7:DK8"/>
    <mergeCell ref="DC7:DC8"/>
    <mergeCell ref="DD7:DD8"/>
    <mergeCell ref="DE7:DE8"/>
    <mergeCell ref="DF7:DF8"/>
    <mergeCell ref="DG7:DG8"/>
    <mergeCell ref="DU7:DU8"/>
    <mergeCell ref="DV7:DV8"/>
    <mergeCell ref="DW7:DW8"/>
    <mergeCell ref="DX7:DX8"/>
    <mergeCell ref="DR7:DR8"/>
    <mergeCell ref="DS7:DS8"/>
    <mergeCell ref="DT7:DT8"/>
    <mergeCell ref="DO7:DO8"/>
    <mergeCell ref="DP7:DP8"/>
    <mergeCell ref="DQ7:DQ8"/>
    <mergeCell ref="EG7:EG8"/>
    <mergeCell ref="EH7:EH8"/>
    <mergeCell ref="EI7:EI8"/>
    <mergeCell ref="EC7:EC8"/>
    <mergeCell ref="ED7:ED8"/>
    <mergeCell ref="EE7:EE8"/>
    <mergeCell ref="EF7:EF8"/>
    <mergeCell ref="DY7:DY8"/>
    <mergeCell ref="DZ7:DZ8"/>
    <mergeCell ref="EA7:EA8"/>
    <mergeCell ref="EB7:EB8"/>
    <mergeCell ref="EQ7:EQ8"/>
    <mergeCell ref="ER7:ER8"/>
    <mergeCell ref="EN7:EN8"/>
    <mergeCell ref="EO7:EO8"/>
    <mergeCell ref="EP7:EP8"/>
    <mergeCell ref="EJ7:EJ8"/>
    <mergeCell ref="EK7:EK8"/>
    <mergeCell ref="EL7:EL8"/>
    <mergeCell ref="EM7:EM8"/>
    <mergeCell ref="CZ5:DN5"/>
    <mergeCell ref="DO5:EC5"/>
    <mergeCell ref="ED5:ER5"/>
    <mergeCell ref="C5:C8"/>
    <mergeCell ref="D5:D8"/>
    <mergeCell ref="E5:E8"/>
    <mergeCell ref="FJ7:FJ8"/>
    <mergeCell ref="FG7:FG8"/>
    <mergeCell ref="FH7:FH8"/>
    <mergeCell ref="FI7:FI8"/>
    <mergeCell ref="FB7:FB8"/>
    <mergeCell ref="FC7:FC8"/>
    <mergeCell ref="FD7:FD8"/>
    <mergeCell ref="FE7:FE8"/>
    <mergeCell ref="FF7:FF8"/>
    <mergeCell ref="EX7:EX8"/>
    <mergeCell ref="EY7:EY8"/>
    <mergeCell ref="EZ7:EZ8"/>
    <mergeCell ref="FA7:FA8"/>
    <mergeCell ref="ES7:ES8"/>
    <mergeCell ref="ET7:ET8"/>
    <mergeCell ref="EU7:EU8"/>
    <mergeCell ref="EV7:EV8"/>
    <mergeCell ref="EW7:EW8"/>
    <mergeCell ref="AS5:BF5"/>
    <mergeCell ref="BG5:BU5"/>
    <mergeCell ref="BV5:CJ5"/>
    <mergeCell ref="CK5:CY5"/>
    <mergeCell ref="I6:K6"/>
    <mergeCell ref="L6:N6"/>
    <mergeCell ref="BV6:BX6"/>
    <mergeCell ref="BS6:BU6"/>
    <mergeCell ref="BP6:BR6"/>
    <mergeCell ref="BM6:BO6"/>
    <mergeCell ref="BJ6:BL6"/>
    <mergeCell ref="BG6:BI6"/>
    <mergeCell ref="BA6:BC6"/>
    <mergeCell ref="BD6:BF6"/>
    <mergeCell ref="AV6:AW6"/>
    <mergeCell ref="AX6:AZ6"/>
    <mergeCell ref="AM6:AO6"/>
    <mergeCell ref="AP6:AR6"/>
    <mergeCell ref="AS6:AU6"/>
    <mergeCell ref="AD6:AF6"/>
    <mergeCell ref="AG6:AI6"/>
    <mergeCell ref="CW6:CY6"/>
  </mergeCells>
  <pageMargins left="0.43307086614173229" right="0.25" top="0.39370078740157483" bottom="0.31496062992125984" header="0.31496062992125984" footer="0.31496062992125984"/>
  <pageSetup paperSize="9" orientation="landscape" r:id="rId1"/>
  <headerFooter>
    <oddHeader>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Ngân Trần thị kim</dc:creator>
  <cp:lastModifiedBy>Đạt Quang</cp:lastModifiedBy>
  <cp:lastPrinted>2026-08-27T01:17:31Z</cp:lastPrinted>
  <dcterms:created xsi:type="dcterms:W3CDTF">2026-08-25T09:42:28Z</dcterms:created>
  <dcterms:modified xsi:type="dcterms:W3CDTF">2026-09-16T06:48:54Z</dcterms:modified>
</cp:coreProperties>
</file>